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55" windowWidth="19320" windowHeight="7935" activeTab="1"/>
  </bookViews>
  <sheets>
    <sheet name="Can doi quy 3-2014" sheetId="1" r:id="rId1"/>
    <sheet name="Sheet1" sheetId="2" r:id="rId2"/>
    <sheet name="LCTTe quy 3 -2014" sheetId="3" r:id="rId3"/>
  </sheets>
  <definedNames>
    <definedName name="_xlnm.Print_Area" localSheetId="0">'Can doi quy 3-2014'!#REF!</definedName>
    <definedName name="_xlnm.Print_Titles" localSheetId="0">'Can doi quy 3-2014'!$8:$8</definedName>
  </definedNames>
  <calcPr fullCalcOnLoad="1"/>
</workbook>
</file>

<file path=xl/sharedStrings.xml><?xml version="1.0" encoding="utf-8"?>
<sst xmlns="http://schemas.openxmlformats.org/spreadsheetml/2006/main" count="253" uniqueCount="198">
  <si>
    <r>
      <t xml:space="preserve">Tæng C«ng Ty CP X©y Dùng §iÖn ViÖt Nam  </t>
    </r>
    <r>
      <rPr>
        <sz val="9"/>
        <rFont val=".VnArialH"/>
        <family val="2"/>
      </rPr>
      <t xml:space="preserve">                                                                                         </t>
    </r>
    <r>
      <rPr>
        <sz val="9"/>
        <rFont val=".VnArial"/>
        <family val="2"/>
      </rPr>
      <t xml:space="preserve">  </t>
    </r>
    <r>
      <rPr>
        <sz val="9"/>
        <rFont val=".VnTime"/>
        <family val="2"/>
      </rPr>
      <t xml:space="preserve"> MÉu sè B 01a-DN</t>
    </r>
  </si>
  <si>
    <r>
      <t xml:space="preserve">      </t>
    </r>
    <r>
      <rPr>
        <b/>
        <sz val="8"/>
        <rFont val=".VnTimeH"/>
        <family val="2"/>
      </rPr>
      <t xml:space="preserve"> C«ng Ty CP X©y Dùng §iÖn VNECO 4</t>
    </r>
    <r>
      <rPr>
        <b/>
        <sz val="8"/>
        <rFont val=".VnArialH"/>
        <family val="2"/>
      </rPr>
      <t xml:space="preserve">                                                                                   </t>
    </r>
    <r>
      <rPr>
        <sz val="8"/>
        <rFont val=".VnArial"/>
        <family val="2"/>
      </rPr>
      <t xml:space="preserve">            </t>
    </r>
    <r>
      <rPr>
        <sz val="8"/>
        <rFont val=".VnTime"/>
        <family val="2"/>
      </rPr>
      <t xml:space="preserve"> (Ban hµnh theo Q§ sè 15/2006/Q§-BTC</t>
    </r>
  </si>
  <si>
    <t xml:space="preserve">                       Ngµy 20/3/2006 cña Bé tr­ëng BTC)</t>
  </si>
  <si>
    <t>ChØ tiªu</t>
  </si>
  <si>
    <t>M· sè</t>
  </si>
  <si>
    <t>ThuyÕt minh</t>
  </si>
  <si>
    <t xml:space="preserve">A. Tµi s¶n ng¾n h¹n (100=110+120+130+140+150)                                                       </t>
  </si>
  <si>
    <t xml:space="preserve">          </t>
  </si>
  <si>
    <t xml:space="preserve">  I. TiÒn vµ c¸c kho¶n t­¬ng ®­¬ng tiÒn                                                             </t>
  </si>
  <si>
    <t xml:space="preserve">   1. TiÒn                                                                                          </t>
  </si>
  <si>
    <t xml:space="preserve">V.01      </t>
  </si>
  <si>
    <t xml:space="preserve">   2. C¸c kho¶n t­¬ng ®­¬ng tiÒn                                                                    </t>
  </si>
  <si>
    <t xml:space="preserve"> II. C¸c kho¶n ®Çu t­ tµi chÝnh ng¾n h¹n                                                            </t>
  </si>
  <si>
    <t xml:space="preserve">V.02      </t>
  </si>
  <si>
    <t xml:space="preserve">   1. §Çu t­ ng¾n h¹n                                                                               </t>
  </si>
  <si>
    <t xml:space="preserve">   2. Dù phßng gi¶m gi¸ ®Çu t­ ng¾n h¹n (*) (2)                                                     </t>
  </si>
  <si>
    <t xml:space="preserve">III. C¸c kho¶n ph¶i thu ng¾n h¹n                                                                    </t>
  </si>
  <si>
    <t xml:space="preserve">   1. Ph¶i thu cña kh¸ch hµng                                                                       </t>
  </si>
  <si>
    <t xml:space="preserve">   2. Tr¶ tr­íc cho ng­êi b¸n                                                                       </t>
  </si>
  <si>
    <t xml:space="preserve">   3. Ph¶i thu néi bé ng¾n h¹n                                                                      </t>
  </si>
  <si>
    <t xml:space="preserve">   4. Ph¶i thu theo tiÕn ®é kÕ ho¹ch hîp ®ång x©y dùng                                              </t>
  </si>
  <si>
    <t xml:space="preserve">   5. C¸c kho¶n ph¶i thu kh¸c                                                                       </t>
  </si>
  <si>
    <t xml:space="preserve">V.03      </t>
  </si>
  <si>
    <t xml:space="preserve">   6. Dù phßng c¸c kho¶n ph¶i thu khã ®ßi (*)                                                       </t>
  </si>
  <si>
    <t xml:space="preserve">IV. Hµng tån kho                                                                                    </t>
  </si>
  <si>
    <t xml:space="preserve">   1. Hµng tån kho                                                                                  </t>
  </si>
  <si>
    <t xml:space="preserve">V.04      </t>
  </si>
  <si>
    <t xml:space="preserve">   2. Dù phßng gi¶m gi¸ hµng tån kho (*)                                                            </t>
  </si>
  <si>
    <t xml:space="preserve"> V. Tµi s¶n ng¾n h¹n kh¸c                                                                           </t>
  </si>
  <si>
    <t xml:space="preserve">   1. Chi phÝ tr¶ tr­íc ng¾n h¹n                                                                    </t>
  </si>
  <si>
    <t xml:space="preserve">   2. ThuÕ GTGT ®­îc khÊu trõ                                                                       </t>
  </si>
  <si>
    <t xml:space="preserve">   3. C¸c kho¶n thuÕ ph¶i thu                                                                       </t>
  </si>
  <si>
    <t xml:space="preserve">158A    </t>
  </si>
  <si>
    <t xml:space="preserve">B. Tµi s¶n dµi h¹n (200=210+220+240+250+260)                                                        </t>
  </si>
  <si>
    <t xml:space="preserve">  I. C¸c kho¶n ph¶i thu dµi h¹n                                                                     </t>
  </si>
  <si>
    <t xml:space="preserve">  1. Ph¶i thu dµi h¹n cña kh¸ch hµng                                                                </t>
  </si>
  <si>
    <t xml:space="preserve">  2. Vèn kinh doanh ë ®¬n vÞ trùc thuéc                                                             </t>
  </si>
  <si>
    <t xml:space="preserve">  3. Ph¶i thu dµi h¹n néi bé                                                                        </t>
  </si>
  <si>
    <t xml:space="preserve">V.06      </t>
  </si>
  <si>
    <t xml:space="preserve">  4. Ph¶i thu dµi h¹n kh¸c                                                                          </t>
  </si>
  <si>
    <t xml:space="preserve">V.07      </t>
  </si>
  <si>
    <t xml:space="preserve">  5. Dù phßng ph¶i thu dµi h¹n khã ®ßi (*)                                                          </t>
  </si>
  <si>
    <t xml:space="preserve">   II. Tµi s¶n cè ®Þnh                                                                              </t>
  </si>
  <si>
    <t xml:space="preserve">   1. Tµi s¶n cè ®Þnh h÷u h×nh                                                                      </t>
  </si>
  <si>
    <t xml:space="preserve">V.08      </t>
  </si>
  <si>
    <t xml:space="preserve">    - Nguyªn gi¸                                                                                    </t>
  </si>
  <si>
    <t xml:space="preserve">    - Gi¸ trÞ hao mßn lòy kÕ (*)                                                                    </t>
  </si>
  <si>
    <t xml:space="preserve">   2. Tµi s¶n cè ®Þnh thuª tµi chÝnh                                                                </t>
  </si>
  <si>
    <t xml:space="preserve">V.09      </t>
  </si>
  <si>
    <t xml:space="preserve">   3. Tµi s¶n cè ®Þnh v« h×nh                                                                       </t>
  </si>
  <si>
    <t xml:space="preserve">V.10      </t>
  </si>
  <si>
    <t xml:space="preserve">    4. Chi phÝ x©y dùng c¬ b¶n dë dang                                                              </t>
  </si>
  <si>
    <t xml:space="preserve">V.11      </t>
  </si>
  <si>
    <t xml:space="preserve">    III. BÊt ®éng s¶n ®Çu t­                                                                        </t>
  </si>
  <si>
    <t xml:space="preserve">    - Gi¸ trÞ hao mßn luü kÕ (*)                                                                    </t>
  </si>
  <si>
    <t xml:space="preserve"> IV. C¸c kho¶n ®Çu t­ tµi chÝnh dµi h¹n                                                             </t>
  </si>
  <si>
    <t xml:space="preserve">   4. Dù phßng gi¶m gi¸ ®Çu t­ tµi chÝnh dµi h¹n (*)                                                </t>
  </si>
  <si>
    <t xml:space="preserve">   V. Tµi s¶n dµi h¹n kh¸c                                                                          </t>
  </si>
  <si>
    <t xml:space="preserve">   1. Chi phÝ tr¶ tr­íc dµi h¹n                                                                     </t>
  </si>
  <si>
    <t xml:space="preserve">V.14      </t>
  </si>
  <si>
    <t xml:space="preserve">   2. Tµi s¶n thuÕ thu nhËp ho·n l¹i                                                                </t>
  </si>
  <si>
    <t xml:space="preserve">V.21      </t>
  </si>
  <si>
    <t xml:space="preserve">   3. Tµi s¶n dµi h¹n kh¸c                                                                          </t>
  </si>
  <si>
    <t xml:space="preserve">        Tæng céng tµi s¶n (270=100+200)                                                             </t>
  </si>
  <si>
    <t xml:space="preserve">A. Nî ph¶i tr¶ (300=310+330)                                                                        </t>
  </si>
  <si>
    <t xml:space="preserve">  I. Nî ng¾n h¹n                                                                                    </t>
  </si>
  <si>
    <t xml:space="preserve">   1. Vay vµ nî ng¾n h¹n                                                                            </t>
  </si>
  <si>
    <t xml:space="preserve">V.15      </t>
  </si>
  <si>
    <t xml:space="preserve">   2. Ph¶i tr¶ ng­êi b¸n                                                                            </t>
  </si>
  <si>
    <t xml:space="preserve">   3. Ng­êi mua tr¶ tiÒn tr­íc                                                                      </t>
  </si>
  <si>
    <t xml:space="preserve">   4. ThuÕ vµ c¸c kho¶n ph¶i nép Nhµ n­íc                                                           </t>
  </si>
  <si>
    <t xml:space="preserve">V.16      </t>
  </si>
  <si>
    <t xml:space="preserve">   5. Ph¶i tr¶ ng­êi lao ®éng                                                                       </t>
  </si>
  <si>
    <t xml:space="preserve">   6. Chi phÝ ph¶i tr¶                                                                              </t>
  </si>
  <si>
    <t xml:space="preserve">V.17      </t>
  </si>
  <si>
    <t xml:space="preserve">   7. Ph¶i tr¶ néi bé                                                                               </t>
  </si>
  <si>
    <t xml:space="preserve">   8. Ph¶i tr¶ theo tiÕn ®é kÕ ho¹ch hîp ®ång x©y dùng                                              </t>
  </si>
  <si>
    <t xml:space="preserve">   9. C¸c kho¶n ph¶i tr¶, ph¶i nép ng¾n h¹n kh¸c                                                    </t>
  </si>
  <si>
    <t xml:space="preserve">V.18      </t>
  </si>
  <si>
    <t xml:space="preserve">      - Ph¶i tr¶ &amp; ph¶i nép kh¸c VNECO - thu xÕp vèn ng¾n h¹n 33862                                 </t>
  </si>
  <si>
    <t xml:space="preserve">31N     </t>
  </si>
  <si>
    <t xml:space="preserve">      - Ph¶i tr¶ &amp; ph¶i nép kh¸c VNECO - VËt t­  33863                                              </t>
  </si>
  <si>
    <t xml:space="preserve">31X     </t>
  </si>
  <si>
    <t xml:space="preserve">  10. Dù phßng ph¶i tr¶ ng¾n h¹n                                                                    </t>
  </si>
  <si>
    <t xml:space="preserve"> II. Nî dµi h¹n                                                                                     </t>
  </si>
  <si>
    <t xml:space="preserve">   1. Ph¶i tr¶ dµi h¹n ng­êi b¸n                                                                    </t>
  </si>
  <si>
    <t xml:space="preserve">   2. Ph¶i tr¶ dµi h¹n néi bé                                                                       </t>
  </si>
  <si>
    <t xml:space="preserve">V.19      </t>
  </si>
  <si>
    <t xml:space="preserve">   3. Ph¶i tr¶ dµi h¹n kh¸c                                                                         </t>
  </si>
  <si>
    <t xml:space="preserve">   4. Vay vµ nî dµi h¹n                                                                             </t>
  </si>
  <si>
    <t xml:space="preserve">V.20      </t>
  </si>
  <si>
    <t xml:space="preserve">   5. ThuÕ  thu nhËp ho·n l¹i ph¶i tr¶                                                              </t>
  </si>
  <si>
    <t xml:space="preserve">   6. Dù phßng trî cÊp mÊt viÖc lµm                                                                 </t>
  </si>
  <si>
    <t xml:space="preserve">   7. Dù phßng Ph¶i tr¶ dµi h¹n                                                                     </t>
  </si>
  <si>
    <t xml:space="preserve">B. Vèn chñ së h÷u (400=410)                                                                         </t>
  </si>
  <si>
    <t xml:space="preserve"> I. Vèn chñ së h÷u                                                                                  </t>
  </si>
  <si>
    <t xml:space="preserve">V.22      </t>
  </si>
  <si>
    <t xml:space="preserve">   1. Vèn ®Çu t­ cña chñ së h÷u                                                                     </t>
  </si>
  <si>
    <t xml:space="preserve">   2. ThÆng d­ vèn cæ phÇn                                                                          </t>
  </si>
  <si>
    <t xml:space="preserve">   3. Vèn kh¸c cña chñ së h÷u                                                                       </t>
  </si>
  <si>
    <t xml:space="preserve">   4. Cæ phiÕu ng©n quü (*)                                                                         </t>
  </si>
  <si>
    <t xml:space="preserve">   5. Chªnh lÖch ®¸nh gi¸ l¹i tµi s¶n                                                               </t>
  </si>
  <si>
    <t xml:space="preserve">   6. Chªnh lÖch tû gi¸ hèi ®o¸i                                                                    </t>
  </si>
  <si>
    <t xml:space="preserve">   7. Quü ®Çu t­ ph¸t triÓn                                                                         </t>
  </si>
  <si>
    <t xml:space="preserve">   8. Quü dù phßng tµi chÝnh                                                                        </t>
  </si>
  <si>
    <t xml:space="preserve">   9. Quü kh¸c thuéc vèn chñ së h÷u                                                                 </t>
  </si>
  <si>
    <t xml:space="preserve">   10. Lîi nhuËn sau thuÕ ch­a ph©n phèi                                                            </t>
  </si>
  <si>
    <t xml:space="preserve">   11. Nguån vèn ®Çu t­ XDCB                                                                        </t>
  </si>
  <si>
    <t xml:space="preserve"> II. Nguån kinh phÝ vµ quü kh¸c                                                                     </t>
  </si>
  <si>
    <t xml:space="preserve">V.23      </t>
  </si>
  <si>
    <t xml:space="preserve">          Tæng céng nguån vèn (440=300+400)                                                         </t>
  </si>
  <si>
    <t>Gi¸m ®èc</t>
  </si>
  <si>
    <t xml:space="preserve">C«ng Ty CP X©y Dùng §iÖn VNECO 4                                                                                                       </t>
  </si>
  <si>
    <t xml:space="preserve">     (Ban hµnh theo Q§ sè 15/2006/Q§ - BTC</t>
  </si>
  <si>
    <t xml:space="preserve">      Ngµy 20/03/2006 cña Bé tr­ëng BTC)</t>
  </si>
  <si>
    <t xml:space="preserve">B¸o c¸o kÕt qu¶ ho¹t ®éng s¶n xuÊt  kinh doanh </t>
  </si>
  <si>
    <t>DiÔn gi¶i</t>
  </si>
  <si>
    <t>ThuyÕt Minh</t>
  </si>
  <si>
    <t xml:space="preserve"> 1. Doanh thu b¸n hµng vµ cung cÊp dÞch vô                                                      </t>
  </si>
  <si>
    <t xml:space="preserve">VI.1     </t>
  </si>
  <si>
    <t xml:space="preserve"> 2. C¸c kho¶n gi¶m trõ                                                                          </t>
  </si>
  <si>
    <t xml:space="preserve"> 3. Doanh thu thuÇn vÒ BH vµ c/c DV (10=01- 02)                                                 </t>
  </si>
  <si>
    <t xml:space="preserve"> 4. Gi¸ vèn hµng b¸n                                                                            </t>
  </si>
  <si>
    <t xml:space="preserve">VI.2     </t>
  </si>
  <si>
    <t xml:space="preserve"> 5. Lîi nhuËn gép vÒ BH vµ c/c DV (20=10-11)                                                    </t>
  </si>
  <si>
    <t xml:space="preserve"> 6. Doanh thu ho¹t ®éng tµi chÝnh                                                               </t>
  </si>
  <si>
    <t xml:space="preserve">VI.3    </t>
  </si>
  <si>
    <t xml:space="preserve"> 7. Chi phÝ tµi chÝnh                                                                           </t>
  </si>
  <si>
    <t xml:space="preserve">VI.4    </t>
  </si>
  <si>
    <t xml:space="preserve"> - Trong ®ã: Chi phÝ l·i vay                                                                    </t>
  </si>
  <si>
    <t xml:space="preserve"> 8. Chi phÝ b¸n hµng                                                                            </t>
  </si>
  <si>
    <t xml:space="preserve"> 9. Chi phÝ qu¶n lý doanh nghiÖp                                                                </t>
  </si>
  <si>
    <t xml:space="preserve"> 10. Lîi nhuËn thuÇn tõ ho¹t ®éng kinh doanh {30=20+(21-22)-(24+25)}                            </t>
  </si>
  <si>
    <t xml:space="preserve"> 11. Thu nhËp kh¸c                                                                              </t>
  </si>
  <si>
    <t xml:space="preserve"> 12. Chi phÝ kh¸c                                                                               </t>
  </si>
  <si>
    <t xml:space="preserve"> 13. Lîi nhuËn kh¸c (40=31-32)                                                                  </t>
  </si>
  <si>
    <t xml:space="preserve"> 14. Tæng lîi nhuËn kÕ to¸n tr­íc thuÕ (50=30+40)                                               </t>
  </si>
  <si>
    <t xml:space="preserve"> 18. Chi phÝ thuÕ thu nhËp hiÖn hµnh</t>
  </si>
  <si>
    <t xml:space="preserve"> 19. Lîi nhuËn sau thuÕ thu nhËp doanh nghiÖp(60=50-51-52)                                      </t>
  </si>
  <si>
    <t>Tæng c«ng ty CPXD ®iÖn ViÖt nam</t>
  </si>
  <si>
    <t>Mẫu số B 03 – DN</t>
  </si>
  <si>
    <t xml:space="preserve">     C«ng ty CPXD ®iÖn vneco4</t>
  </si>
  <si>
    <t>(Ban hành theo QĐ số  15/2006/QĐ-BTC</t>
  </si>
  <si>
    <t>Ngày 20/03/2006 của Bộ trưởng BTC)</t>
  </si>
  <si>
    <t>B¸o c¸o l­u chuyÓn tiÒn tÖ</t>
  </si>
  <si>
    <t>(Theo ph­¬ng ph¸p trùc tiÕp)</t>
  </si>
  <si>
    <t>§¬n vÞ tÝnh: VN ®ång</t>
  </si>
  <si>
    <t>I.L­u chuyÓn thuÇn tõ ho¹t ®éng kinh doanh</t>
  </si>
  <si>
    <t>2. TiÒn chi tr¶ cho ng­êi cung cÊp hµng ho¸ dÞch vô</t>
  </si>
  <si>
    <t>3. TiÒn chi tr¶ cho ng­êi lao ®éng</t>
  </si>
  <si>
    <t>4. TiÒn chi tr¶ l·i vay</t>
  </si>
  <si>
    <t>5. TiÒn chi nép thuÕ thu nhËp doanh nghiÖp</t>
  </si>
  <si>
    <t>6. TiÒn thu kh¸c tõ ho¹t ®éng kinh doanh</t>
  </si>
  <si>
    <t>7. TiÒn chi kh¸c cho ho¹t ®éng kinh doanh</t>
  </si>
  <si>
    <t>L­u chuyÓn tiÒn thuÇn tõ ho¹t ®éng kinh doanh</t>
  </si>
  <si>
    <t>II. L­u chuyÓn tiÒn tõ ho¹t ®éng ®Çu t­</t>
  </si>
  <si>
    <t>1.TiÒn chi ®Ó mua s¾m , x©y dùng TSC§ vµ c¸c tµi s¶n dµi h¹n kh¸c</t>
  </si>
  <si>
    <t>2. TiÒn thu tõ thanh lý, nh­îng b¸n TSC§ vµ c¸c tµi s¶n dµi h¹n kh¸c</t>
  </si>
  <si>
    <t>6.TiÒn thu håi ®Çu t­ gãp vèn vµo ®¬n vÞ kh¸c</t>
  </si>
  <si>
    <t>7.TiÒn thu l·i cho vay, cæ tøc vµ lîi nhuËn ®­îc chia</t>
  </si>
  <si>
    <t>L­u chuyÓn thuÇn tõ ho¹t ®éng ®Çu t­</t>
  </si>
  <si>
    <t>III. L­u chuyÓn tiÒn tõ ho¹t ®éng tµi chÝnh</t>
  </si>
  <si>
    <t>1.TiÒn thu tõ ph¸t hµnh cæ phiÕu, nhËn vèn gãp cña chñ së h÷u</t>
  </si>
  <si>
    <t>2.TiÒn chi tr¶ vèn gãp cho c¸c chñ së h÷u, mua l¹i cæ phiÐu cña doanh nghiÖp ®· ph¸t hµnh</t>
  </si>
  <si>
    <t>3.TiÒn vay ng¾n h¹n, dµi h¹n nhËn ®­îc</t>
  </si>
  <si>
    <t>4.TiÒn chi tr¶ nî gèc vay</t>
  </si>
  <si>
    <t>5. TiÒn chi tr¶ nî thuª tµi chÝnh</t>
  </si>
  <si>
    <t>6.Cæ tøc, lîi nhuËn ®· tr¶ cho chñ së h÷u</t>
  </si>
  <si>
    <t>L­u chuyÓn tiÒn thuÇn tõ ho¹t ®éng tµi chÝnh</t>
  </si>
  <si>
    <t>l­u chuyÓn tiÒn thuÇn trong kú (50=20+30+40)</t>
  </si>
  <si>
    <t>TiÒn vµ t­¬ng ®­¬ng tiÒn ®Çu kú</t>
  </si>
  <si>
    <t>TiÒn vµ t­¬ng ®­¬ng tiÒn cuèi kú (70=50+60)</t>
  </si>
  <si>
    <t xml:space="preserve">   4 Tµi s¶n ng¾n h¹n kh¸c                                                                           </t>
  </si>
  <si>
    <t xml:space="preserve">   1. §Çu t­ dài hạn kh¸c                                                                        </t>
  </si>
  <si>
    <t>L·i c¬ b¶n trªn cæ phiÕu</t>
  </si>
  <si>
    <t>1. Thu tiÒn tõ b¸n hµng cung cÊp dÞch vô vµ doanh thu kh¸c</t>
  </si>
  <si>
    <t>T¹i ngµy 30 th¸ng 09 n¨m 2014</t>
  </si>
  <si>
    <t xml:space="preserve">B¶ng c©n ®èi kÕ to¸n </t>
  </si>
  <si>
    <t>Ngµy 15 th¸ng  10 n¨m 2014</t>
  </si>
  <si>
    <t>Quý 3 N¨m 2014</t>
  </si>
  <si>
    <t>Quý 3 n¨m 2014</t>
  </si>
  <si>
    <t>Quý 3/2013</t>
  </si>
  <si>
    <t>Quý 3/2014</t>
  </si>
  <si>
    <t>30/09/2014</t>
  </si>
  <si>
    <t xml:space="preserve">   1. Nguån kinh phÝ                                                                                </t>
  </si>
  <si>
    <t xml:space="preserve">   2. Nguån kinh phÝ ®· h×nh thµnh tsc®                                                             </t>
  </si>
  <si>
    <t xml:space="preserve">  11. Quü khen th­ëng                                                                      </t>
  </si>
  <si>
    <t xml:space="preserve">  12. Quü phóc lîi                                                                      </t>
  </si>
  <si>
    <t xml:space="preserve">                 Ng­êi lËp                                     KÕ to¸n tr­ëng</t>
  </si>
  <si>
    <t>Ngµy 15 th¸ng 10 n¨m 2014</t>
  </si>
  <si>
    <t xml:space="preserve">      Ng­êi lËp                                                KÕ to¸n tr­ëng</t>
  </si>
  <si>
    <t>Vinh, ngµy 15 th¸ng 10 n¨m 2014</t>
  </si>
  <si>
    <t>tæng c«ng ty cæ phÇn x©y dùng ®iÖn viÖt nam</t>
  </si>
  <si>
    <t>QuÝ</t>
  </si>
  <si>
    <t>Lũy kế đầu năm đến cuối quý này</t>
  </si>
  <si>
    <t>Kỳ này</t>
  </si>
  <si>
    <t>Kú tr­íc</t>
  </si>
  <si>
    <t xml:space="preserve">        Ng­êi lËp                                                                            KÕ to¸n tr­ëng                                                                        Gi¸m ®èc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</si>
</sst>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-;\-* #,##0_-;_-* &quot;-&quot;??_-;_-@_-"/>
    <numFmt numFmtId="166" formatCode="_(* #,##0.0_);_(* \(#,##0.0\);_(* &quot;-&quot;??_);_(@_)"/>
  </numFmts>
  <fonts count="74">
    <font>
      <sz val="12"/>
      <name val="Arial"/>
      <family val="0"/>
    </font>
    <font>
      <sz val="9"/>
      <name val=".VnTimeH"/>
      <family val="2"/>
    </font>
    <font>
      <sz val="9"/>
      <name val=".VnArialH"/>
      <family val="2"/>
    </font>
    <font>
      <sz val="9"/>
      <name val=".VnArial"/>
      <family val="2"/>
    </font>
    <font>
      <sz val="9"/>
      <name val=".VnTime"/>
      <family val="2"/>
    </font>
    <font>
      <b/>
      <sz val="8"/>
      <name val=".VnArialH"/>
      <family val="2"/>
    </font>
    <font>
      <b/>
      <sz val="8"/>
      <name val=".VnTimeH"/>
      <family val="2"/>
    </font>
    <font>
      <sz val="8"/>
      <name val=".VnArial"/>
      <family val="2"/>
    </font>
    <font>
      <sz val="8"/>
      <name val=".VnTime"/>
      <family val="2"/>
    </font>
    <font>
      <sz val="12"/>
      <name val=".VnArial"/>
      <family val="2"/>
    </font>
    <font>
      <sz val="16"/>
      <name val=".VnHelvetInsH"/>
      <family val="2"/>
    </font>
    <font>
      <b/>
      <sz val="12"/>
      <name val=".VnArial"/>
      <family val="2"/>
    </font>
    <font>
      <b/>
      <sz val="11"/>
      <name val=".VnTime"/>
      <family val="2"/>
    </font>
    <font>
      <sz val="11"/>
      <name val=".VnTime"/>
      <family val="2"/>
    </font>
    <font>
      <sz val="11"/>
      <name val=".VnArial"/>
      <family val="2"/>
    </font>
    <font>
      <sz val="12"/>
      <name val=".VnTime"/>
      <family val="2"/>
    </font>
    <font>
      <i/>
      <sz val="12"/>
      <name val=".VnTime"/>
      <family val="2"/>
    </font>
    <font>
      <b/>
      <sz val="12"/>
      <name val=".VnTime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.VnTimeH"/>
      <family val="2"/>
    </font>
    <font>
      <sz val="12"/>
      <name val="Times New Roman"/>
      <family val="1"/>
    </font>
    <font>
      <sz val="10"/>
      <name val=".VnTime"/>
      <family val="2"/>
    </font>
    <font>
      <b/>
      <sz val="10"/>
      <name val=".VnTimeH"/>
      <family val="2"/>
    </font>
    <font>
      <b/>
      <sz val="12"/>
      <name val=".VnTimeH"/>
      <family val="2"/>
    </font>
    <font>
      <b/>
      <sz val="14"/>
      <name val=".VnTimeH"/>
      <family val="2"/>
    </font>
    <font>
      <b/>
      <i/>
      <sz val="11"/>
      <name val=".Vntime"/>
      <family val="2"/>
    </font>
    <font>
      <i/>
      <sz val="11"/>
      <name val=".Vntime"/>
      <family val="2"/>
    </font>
    <font>
      <sz val="11"/>
      <name val="Arial"/>
      <family val="2"/>
    </font>
    <font>
      <b/>
      <i/>
      <sz val="12"/>
      <name val=".VnTime"/>
      <family val="2"/>
    </font>
    <font>
      <sz val="12"/>
      <color indexed="60"/>
      <name val="Arial"/>
      <family val="2"/>
    </font>
    <font>
      <sz val="11"/>
      <color indexed="60"/>
      <name val=".Vntime"/>
      <family val="2"/>
    </font>
    <font>
      <sz val="10"/>
      <name val="Arial"/>
      <family val="2"/>
    </font>
    <font>
      <sz val="10"/>
      <name val=".VnArial"/>
      <family val="2"/>
    </font>
    <font>
      <b/>
      <sz val="11"/>
      <color indexed="10"/>
      <name val=".VnTime"/>
      <family val="2"/>
    </font>
    <font>
      <b/>
      <sz val="11"/>
      <color indexed="12"/>
      <name val=".VnTime"/>
      <family val="2"/>
    </font>
    <font>
      <sz val="11"/>
      <color indexed="12"/>
      <name val=".VnArial"/>
      <family val="2"/>
    </font>
    <font>
      <sz val="12"/>
      <color indexed="12"/>
      <name val="Arial"/>
      <family val="2"/>
    </font>
    <font>
      <b/>
      <sz val="11"/>
      <name val=".VnTimeH"/>
      <family val="2"/>
    </font>
    <font>
      <sz val="11"/>
      <name val=".VnTimeH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2" fillId="33" borderId="11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14" fontId="12" fillId="33" borderId="12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horizontal="left"/>
    </xf>
    <xf numFmtId="0" fontId="12" fillId="0" borderId="13" xfId="0" applyFont="1" applyBorder="1" applyAlignment="1">
      <alignment horizontal="center"/>
    </xf>
    <xf numFmtId="0" fontId="12" fillId="0" borderId="13" xfId="0" applyFont="1" applyBorder="1" applyAlignment="1">
      <alignment/>
    </xf>
    <xf numFmtId="164" fontId="12" fillId="0" borderId="14" xfId="42" applyNumberFormat="1" applyFont="1" applyBorder="1" applyAlignment="1">
      <alignment/>
    </xf>
    <xf numFmtId="0" fontId="12" fillId="0" borderId="15" xfId="0" applyFont="1" applyBorder="1" applyAlignment="1">
      <alignment horizontal="left"/>
    </xf>
    <xf numFmtId="0" fontId="12" fillId="0" borderId="15" xfId="0" applyFont="1" applyBorder="1" applyAlignment="1">
      <alignment horizontal="center"/>
    </xf>
    <xf numFmtId="0" fontId="12" fillId="0" borderId="15" xfId="0" applyFont="1" applyBorder="1" applyAlignment="1">
      <alignment/>
    </xf>
    <xf numFmtId="164" fontId="12" fillId="0" borderId="15" xfId="42" applyNumberFormat="1" applyFont="1" applyBorder="1" applyAlignment="1">
      <alignment/>
    </xf>
    <xf numFmtId="0" fontId="13" fillId="0" borderId="15" xfId="0" applyFont="1" applyBorder="1" applyAlignment="1">
      <alignment horizontal="left"/>
    </xf>
    <xf numFmtId="0" fontId="13" fillId="0" borderId="15" xfId="0" applyFont="1" applyBorder="1" applyAlignment="1">
      <alignment horizontal="center"/>
    </xf>
    <xf numFmtId="0" fontId="13" fillId="0" borderId="15" xfId="0" applyFont="1" applyBorder="1" applyAlignment="1">
      <alignment/>
    </xf>
    <xf numFmtId="164" fontId="13" fillId="0" borderId="15" xfId="42" applyNumberFormat="1" applyFont="1" applyBorder="1" applyAlignment="1">
      <alignment/>
    </xf>
    <xf numFmtId="0" fontId="14" fillId="0" borderId="15" xfId="0" applyFont="1" applyBorder="1" applyAlignment="1">
      <alignment/>
    </xf>
    <xf numFmtId="164" fontId="13" fillId="0" borderId="15" xfId="42" applyNumberFormat="1" applyFont="1" applyBorder="1" applyAlignment="1">
      <alignment horizontal="left"/>
    </xf>
    <xf numFmtId="164" fontId="0" fillId="0" borderId="0" xfId="0" applyNumberFormat="1" applyAlignment="1">
      <alignment/>
    </xf>
    <xf numFmtId="0" fontId="15" fillId="0" borderId="16" xfId="0" applyFont="1" applyBorder="1" applyAlignment="1">
      <alignment/>
    </xf>
    <xf numFmtId="0" fontId="12" fillId="0" borderId="17" xfId="0" applyFont="1" applyBorder="1" applyAlignment="1">
      <alignment horizontal="left"/>
    </xf>
    <xf numFmtId="0" fontId="12" fillId="0" borderId="17" xfId="0" applyFont="1" applyBorder="1" applyAlignment="1">
      <alignment horizontal="center"/>
    </xf>
    <xf numFmtId="0" fontId="14" fillId="0" borderId="17" xfId="0" applyFont="1" applyBorder="1" applyAlignment="1">
      <alignment/>
    </xf>
    <xf numFmtId="164" fontId="12" fillId="0" borderId="17" xfId="42" applyNumberFormat="1" applyFont="1" applyBorder="1" applyAlignment="1">
      <alignment/>
    </xf>
    <xf numFmtId="0" fontId="4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left"/>
    </xf>
    <xf numFmtId="0" fontId="15" fillId="0" borderId="15" xfId="0" applyFont="1" applyBorder="1" applyAlignment="1">
      <alignment horizontal="center"/>
    </xf>
    <xf numFmtId="0" fontId="15" fillId="0" borderId="15" xfId="0" applyFont="1" applyBorder="1" applyAlignment="1">
      <alignment horizontal="left"/>
    </xf>
    <xf numFmtId="164" fontId="17" fillId="0" borderId="14" xfId="42" applyNumberFormat="1" applyFont="1" applyBorder="1" applyAlignment="1">
      <alignment horizontal="right"/>
    </xf>
    <xf numFmtId="164" fontId="17" fillId="0" borderId="15" xfId="42" applyNumberFormat="1" applyFont="1" applyBorder="1" applyAlignment="1">
      <alignment horizontal="right"/>
    </xf>
    <xf numFmtId="0" fontId="17" fillId="0" borderId="15" xfId="0" applyFont="1" applyBorder="1" applyAlignment="1">
      <alignment horizontal="left" vertical="center" wrapText="1"/>
    </xf>
    <xf numFmtId="164" fontId="15" fillId="0" borderId="15" xfId="42" applyNumberFormat="1" applyFont="1" applyBorder="1" applyAlignment="1">
      <alignment horizontal="left" vertical="center" wrapText="1"/>
    </xf>
    <xf numFmtId="164" fontId="17" fillId="0" borderId="15" xfId="42" applyNumberFormat="1" applyFont="1" applyBorder="1" applyAlignment="1">
      <alignment horizontal="right" vertical="center" wrapText="1"/>
    </xf>
    <xf numFmtId="164" fontId="15" fillId="0" borderId="15" xfId="42" applyNumberFormat="1" applyFont="1" applyBorder="1" applyAlignment="1">
      <alignment vertical="center" wrapText="1"/>
    </xf>
    <xf numFmtId="0" fontId="15" fillId="0" borderId="15" xfId="42" applyNumberFormat="1" applyFont="1" applyBorder="1" applyAlignment="1">
      <alignment horizontal="center"/>
    </xf>
    <xf numFmtId="0" fontId="17" fillId="0" borderId="17" xfId="0" applyFont="1" applyBorder="1" applyAlignment="1">
      <alignment horizontal="left"/>
    </xf>
    <xf numFmtId="0" fontId="15" fillId="0" borderId="17" xfId="0" applyFont="1" applyBorder="1" applyAlignment="1">
      <alignment horizontal="center"/>
    </xf>
    <xf numFmtId="164" fontId="19" fillId="0" borderId="17" xfId="42" applyNumberFormat="1" applyFont="1" applyBorder="1" applyAlignment="1">
      <alignment/>
    </xf>
    <xf numFmtId="0" fontId="15" fillId="0" borderId="0" xfId="0" applyFont="1" applyAlignment="1">
      <alignment/>
    </xf>
    <xf numFmtId="0" fontId="20" fillId="0" borderId="0" xfId="55" applyFont="1" applyAlignment="1">
      <alignment horizontal="left" vertical="top" wrapText="1"/>
      <protection/>
    </xf>
    <xf numFmtId="0" fontId="21" fillId="0" borderId="0" xfId="55" applyFont="1" applyAlignment="1">
      <alignment horizontal="right" vertical="top" wrapText="1"/>
      <protection/>
    </xf>
    <xf numFmtId="0" fontId="23" fillId="0" borderId="0" xfId="55" applyFont="1" applyAlignment="1">
      <alignment horizontal="left" vertical="top" wrapText="1"/>
      <protection/>
    </xf>
    <xf numFmtId="0" fontId="24" fillId="0" borderId="0" xfId="55" applyFont="1" applyAlignment="1">
      <alignment horizontal="left" vertical="top" wrapText="1"/>
      <protection/>
    </xf>
    <xf numFmtId="165" fontId="14" fillId="0" borderId="0" xfId="42" applyNumberFormat="1" applyFont="1" applyAlignment="1">
      <alignment/>
    </xf>
    <xf numFmtId="0" fontId="14" fillId="0" borderId="0" xfId="55" applyFont="1">
      <alignment/>
      <protection/>
    </xf>
    <xf numFmtId="0" fontId="12" fillId="0" borderId="11" xfId="55" applyFont="1" applyBorder="1" applyAlignment="1">
      <alignment horizontal="center" vertical="center" wrapText="1"/>
      <protection/>
    </xf>
    <xf numFmtId="3" fontId="12" fillId="0" borderId="14" xfId="55" applyNumberFormat="1" applyFont="1" applyBorder="1" applyAlignment="1">
      <alignment horizontal="center" vertical="top" wrapText="1"/>
      <protection/>
    </xf>
    <xf numFmtId="0" fontId="12" fillId="0" borderId="14" xfId="55" applyFont="1" applyBorder="1" applyAlignment="1">
      <alignment horizontal="justify" vertical="top" wrapText="1"/>
      <protection/>
    </xf>
    <xf numFmtId="3" fontId="13" fillId="0" borderId="15" xfId="55" applyNumberFormat="1" applyFont="1" applyBorder="1" applyAlignment="1">
      <alignment horizontal="right" vertical="top" wrapText="1"/>
      <protection/>
    </xf>
    <xf numFmtId="0" fontId="13" fillId="0" borderId="15" xfId="55" applyFont="1" applyBorder="1" applyAlignment="1">
      <alignment horizontal="justify" vertical="top" wrapText="1"/>
      <protection/>
    </xf>
    <xf numFmtId="164" fontId="13" fillId="0" borderId="15" xfId="42" applyNumberFormat="1" applyFont="1" applyBorder="1" applyAlignment="1">
      <alignment horizontal="right"/>
    </xf>
    <xf numFmtId="0" fontId="26" fillId="0" borderId="15" xfId="55" applyFont="1" applyBorder="1" applyAlignment="1">
      <alignment horizontal="justify" vertical="top" wrapText="1"/>
      <protection/>
    </xf>
    <xf numFmtId="164" fontId="12" fillId="0" borderId="15" xfId="42" applyNumberFormat="1" applyFont="1" applyBorder="1" applyAlignment="1">
      <alignment horizontal="right"/>
    </xf>
    <xf numFmtId="0" fontId="12" fillId="0" borderId="15" xfId="55" applyFont="1" applyBorder="1" applyAlignment="1">
      <alignment horizontal="justify" vertical="top" wrapText="1"/>
      <protection/>
    </xf>
    <xf numFmtId="3" fontId="12" fillId="0" borderId="15" xfId="55" applyNumberFormat="1" applyFont="1" applyBorder="1" applyAlignment="1">
      <alignment horizontal="right" vertical="top" wrapText="1"/>
      <protection/>
    </xf>
    <xf numFmtId="0" fontId="13" fillId="0" borderId="15" xfId="55" applyFont="1" applyBorder="1" applyAlignment="1">
      <alignment horizontal="left" vertical="center" wrapText="1"/>
      <protection/>
    </xf>
    <xf numFmtId="0" fontId="12" fillId="0" borderId="17" xfId="55" applyFont="1" applyBorder="1" applyAlignment="1">
      <alignment horizontal="justify" vertical="top" wrapText="1"/>
      <protection/>
    </xf>
    <xf numFmtId="3" fontId="12" fillId="0" borderId="17" xfId="55" applyNumberFormat="1" applyFont="1" applyBorder="1" applyAlignment="1">
      <alignment horizontal="right" vertical="top" wrapText="1"/>
      <protection/>
    </xf>
    <xf numFmtId="0" fontId="16" fillId="0" borderId="0" xfId="55" applyFont="1" applyAlignment="1">
      <alignment horizontal="right" indent="15"/>
      <protection/>
    </xf>
    <xf numFmtId="0" fontId="15" fillId="0" borderId="0" xfId="55" applyFont="1">
      <alignment/>
      <protection/>
    </xf>
    <xf numFmtId="0" fontId="15" fillId="0" borderId="0" xfId="55" applyFont="1" applyAlignment="1">
      <alignment horizontal="left" vertical="top" wrapText="1"/>
      <protection/>
    </xf>
    <xf numFmtId="3" fontId="0" fillId="0" borderId="0" xfId="0" applyNumberFormat="1" applyAlignment="1">
      <alignment/>
    </xf>
    <xf numFmtId="0" fontId="27" fillId="0" borderId="10" xfId="55" applyFont="1" applyBorder="1" applyAlignment="1">
      <alignment horizontal="center"/>
      <protection/>
    </xf>
    <xf numFmtId="0" fontId="15" fillId="0" borderId="0" xfId="55" applyFont="1" applyAlignment="1">
      <alignment horizontal="center" vertical="top" wrapText="1"/>
      <protection/>
    </xf>
    <xf numFmtId="164" fontId="28" fillId="0" borderId="0" xfId="42" applyNumberFormat="1" applyFont="1" applyAlignment="1">
      <alignment/>
    </xf>
    <xf numFmtId="0" fontId="13" fillId="0" borderId="11" xfId="55" applyFont="1" applyBorder="1" applyAlignment="1">
      <alignment horizontal="center" vertical="top" wrapText="1"/>
      <protection/>
    </xf>
    <xf numFmtId="0" fontId="13" fillId="0" borderId="14" xfId="55" applyFont="1" applyBorder="1" applyAlignment="1">
      <alignment horizontal="center" vertical="top" wrapText="1"/>
      <protection/>
    </xf>
    <xf numFmtId="3" fontId="12" fillId="0" borderId="14" xfId="55" applyNumberFormat="1" applyFont="1" applyBorder="1" applyAlignment="1">
      <alignment horizontal="right" vertical="top" wrapText="1"/>
      <protection/>
    </xf>
    <xf numFmtId="0" fontId="13" fillId="0" borderId="15" xfId="55" applyFont="1" applyBorder="1" applyAlignment="1">
      <alignment horizontal="center" vertical="top" wrapText="1"/>
      <protection/>
    </xf>
    <xf numFmtId="164" fontId="13" fillId="0" borderId="15" xfId="42" applyNumberFormat="1" applyFont="1" applyBorder="1" applyAlignment="1">
      <alignment horizontal="center" vertical="top" wrapText="1"/>
    </xf>
    <xf numFmtId="0" fontId="26" fillId="0" borderId="15" xfId="55" applyFont="1" applyBorder="1" applyAlignment="1">
      <alignment horizontal="center" vertical="top" wrapText="1"/>
      <protection/>
    </xf>
    <xf numFmtId="164" fontId="26" fillId="0" borderId="15" xfId="42" applyNumberFormat="1" applyFont="1" applyBorder="1" applyAlignment="1">
      <alignment horizontal="center" vertical="top" wrapText="1"/>
    </xf>
    <xf numFmtId="0" fontId="12" fillId="0" borderId="15" xfId="55" applyFont="1" applyBorder="1" applyAlignment="1">
      <alignment horizontal="center" vertical="top" wrapText="1"/>
      <protection/>
    </xf>
    <xf numFmtId="164" fontId="12" fillId="0" borderId="15" xfId="42" applyNumberFormat="1" applyFont="1" applyBorder="1" applyAlignment="1">
      <alignment horizontal="center" vertical="top" wrapText="1"/>
    </xf>
    <xf numFmtId="0" fontId="12" fillId="0" borderId="17" xfId="55" applyFont="1" applyBorder="1" applyAlignment="1">
      <alignment horizontal="center" vertical="top" wrapText="1"/>
      <protection/>
    </xf>
    <xf numFmtId="164" fontId="12" fillId="0" borderId="17" xfId="42" applyNumberFormat="1" applyFont="1" applyBorder="1" applyAlignment="1">
      <alignment horizontal="center" vertical="top" wrapText="1"/>
    </xf>
    <xf numFmtId="0" fontId="30" fillId="0" borderId="0" xfId="0" applyFont="1" applyAlignment="1">
      <alignment/>
    </xf>
    <xf numFmtId="0" fontId="31" fillId="0" borderId="15" xfId="0" applyFont="1" applyBorder="1" applyAlignment="1">
      <alignment horizontal="left"/>
    </xf>
    <xf numFmtId="0" fontId="31" fillId="0" borderId="15" xfId="0" applyFont="1" applyBorder="1" applyAlignment="1">
      <alignment horizontal="center"/>
    </xf>
    <xf numFmtId="0" fontId="31" fillId="0" borderId="15" xfId="0" applyFont="1" applyBorder="1" applyAlignment="1">
      <alignment/>
    </xf>
    <xf numFmtId="164" fontId="31" fillId="0" borderId="15" xfId="42" applyNumberFormat="1" applyFont="1" applyBorder="1" applyAlignment="1">
      <alignment/>
    </xf>
    <xf numFmtId="164" fontId="17" fillId="0" borderId="13" xfId="42" applyNumberFormat="1" applyFont="1" applyBorder="1" applyAlignment="1">
      <alignment horizontal="left"/>
    </xf>
    <xf numFmtId="164" fontId="17" fillId="0" borderId="15" xfId="42" applyNumberFormat="1" applyFont="1" applyBorder="1" applyAlignment="1">
      <alignment horizontal="left"/>
    </xf>
    <xf numFmtId="0" fontId="29" fillId="0" borderId="15" xfId="0" applyFont="1" applyBorder="1" applyAlignment="1">
      <alignment horizontal="left"/>
    </xf>
    <xf numFmtId="0" fontId="16" fillId="0" borderId="15" xfId="0" applyFont="1" applyBorder="1" applyAlignment="1">
      <alignment horizontal="center"/>
    </xf>
    <xf numFmtId="0" fontId="16" fillId="0" borderId="15" xfId="0" applyFont="1" applyBorder="1" applyAlignment="1">
      <alignment horizontal="left"/>
    </xf>
    <xf numFmtId="164" fontId="16" fillId="0" borderId="15" xfId="42" applyNumberFormat="1" applyFont="1" applyBorder="1" applyAlignment="1">
      <alignment horizontal="right"/>
    </xf>
    <xf numFmtId="164" fontId="16" fillId="0" borderId="15" xfId="42" applyNumberFormat="1" applyFont="1" applyBorder="1" applyAlignment="1">
      <alignment horizontal="left"/>
    </xf>
    <xf numFmtId="0" fontId="9" fillId="0" borderId="15" xfId="0" applyFont="1" applyBorder="1" applyAlignment="1">
      <alignment/>
    </xf>
    <xf numFmtId="0" fontId="0" fillId="0" borderId="15" xfId="0" applyBorder="1" applyAlignment="1">
      <alignment/>
    </xf>
    <xf numFmtId="164" fontId="0" fillId="0" borderId="0" xfId="42" applyNumberFormat="1" applyFont="1" applyAlignment="1">
      <alignment/>
    </xf>
    <xf numFmtId="164" fontId="32" fillId="0" borderId="0" xfId="42" applyNumberFormat="1" applyFont="1" applyAlignment="1">
      <alignment/>
    </xf>
    <xf numFmtId="164" fontId="32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164" fontId="33" fillId="0" borderId="0" xfId="0" applyNumberFormat="1" applyFont="1" applyAlignment="1">
      <alignment/>
    </xf>
    <xf numFmtId="164" fontId="34" fillId="0" borderId="15" xfId="42" applyNumberFormat="1" applyFont="1" applyBorder="1" applyAlignment="1">
      <alignment/>
    </xf>
    <xf numFmtId="0" fontId="35" fillId="0" borderId="15" xfId="0" applyFont="1" applyBorder="1" applyAlignment="1">
      <alignment horizontal="left"/>
    </xf>
    <xf numFmtId="0" fontId="35" fillId="0" borderId="15" xfId="0" applyFont="1" applyBorder="1" applyAlignment="1">
      <alignment horizontal="center"/>
    </xf>
    <xf numFmtId="0" fontId="36" fillId="0" borderId="15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17" fillId="0" borderId="0" xfId="0" applyFont="1" applyAlignment="1">
      <alignment horizontal="center"/>
    </xf>
    <xf numFmtId="0" fontId="16" fillId="0" borderId="18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18" xfId="42" applyNumberFormat="1" applyFont="1" applyFill="1" applyBorder="1" applyAlignment="1">
      <alignment horizontal="center"/>
    </xf>
    <xf numFmtId="0" fontId="26" fillId="0" borderId="0" xfId="55" applyFont="1" applyAlignment="1">
      <alignment horizontal="center"/>
      <protection/>
    </xf>
    <xf numFmtId="0" fontId="38" fillId="0" borderId="0" xfId="55" applyFont="1" applyAlignment="1">
      <alignment horizontal="center" vertical="top" wrapText="1"/>
      <protection/>
    </xf>
    <xf numFmtId="0" fontId="21" fillId="0" borderId="0" xfId="55" applyFont="1" applyAlignment="1">
      <alignment horizontal="center" vertical="top" wrapText="1"/>
      <protection/>
    </xf>
    <xf numFmtId="0" fontId="22" fillId="0" borderId="0" xfId="55" applyFont="1" applyAlignment="1">
      <alignment horizontal="center"/>
      <protection/>
    </xf>
    <xf numFmtId="0" fontId="22" fillId="0" borderId="0" xfId="55" applyFont="1" applyAlignment="1">
      <alignment horizontal="center" vertical="top" wrapText="1"/>
      <protection/>
    </xf>
    <xf numFmtId="0" fontId="25" fillId="0" borderId="0" xfId="55" applyFont="1" applyAlignment="1">
      <alignment horizontal="center" vertical="top" wrapText="1"/>
      <protection/>
    </xf>
    <xf numFmtId="0" fontId="16" fillId="0" borderId="18" xfId="55" applyFont="1" applyBorder="1" applyAlignment="1">
      <alignment horizontal="center"/>
      <protection/>
    </xf>
    <xf numFmtId="0" fontId="39" fillId="0" borderId="0" xfId="0" applyFont="1" applyAlignment="1">
      <alignment/>
    </xf>
    <xf numFmtId="0" fontId="8" fillId="0" borderId="0" xfId="0" applyFont="1" applyAlignment="1">
      <alignment horizontal="left"/>
    </xf>
    <xf numFmtId="0" fontId="17" fillId="0" borderId="12" xfId="0" applyFont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64" fontId="17" fillId="0" borderId="14" xfId="42" applyNumberFormat="1" applyFont="1" applyBorder="1" applyAlignment="1">
      <alignment/>
    </xf>
    <xf numFmtId="164" fontId="17" fillId="0" borderId="15" xfId="42" applyNumberFormat="1" applyFont="1" applyBorder="1" applyAlignment="1">
      <alignment/>
    </xf>
    <xf numFmtId="164" fontId="15" fillId="0" borderId="15" xfId="42" applyNumberFormat="1" applyFont="1" applyBorder="1" applyAlignment="1">
      <alignment/>
    </xf>
    <xf numFmtId="0" fontId="15" fillId="0" borderId="21" xfId="0" applyFont="1" applyBorder="1" applyAlignment="1">
      <alignment horizontal="left"/>
    </xf>
    <xf numFmtId="164" fontId="17" fillId="0" borderId="21" xfId="42" applyNumberFormat="1" applyFont="1" applyBorder="1" applyAlignment="1">
      <alignment horizontal="left"/>
    </xf>
    <xf numFmtId="164" fontId="17" fillId="0" borderId="17" xfId="42" applyNumberFormat="1" applyFont="1" applyBorder="1" applyAlignment="1">
      <alignment/>
    </xf>
    <xf numFmtId="0" fontId="15" fillId="0" borderId="0" xfId="42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1"/>
  <sheetViews>
    <sheetView zoomScalePageLayoutView="0" workbookViewId="0" topLeftCell="A80">
      <selection activeCell="A94" sqref="A94"/>
    </sheetView>
  </sheetViews>
  <sheetFormatPr defaultColWidth="8.88671875" defaultRowHeight="15"/>
  <cols>
    <col min="1" max="1" width="38.3359375" style="0" customWidth="1"/>
    <col min="2" max="2" width="6.10546875" style="0" customWidth="1"/>
    <col min="3" max="3" width="6.4453125" style="0" customWidth="1"/>
    <col min="4" max="4" width="13.3359375" style="2" customWidth="1"/>
    <col min="5" max="5" width="14.10546875" style="0" customWidth="1"/>
  </cols>
  <sheetData>
    <row r="1" spans="1:5" ht="15.75">
      <c r="A1" s="110" t="s">
        <v>0</v>
      </c>
      <c r="B1" s="111"/>
      <c r="C1" s="111"/>
      <c r="D1" s="111"/>
      <c r="E1" s="111"/>
    </row>
    <row r="2" spans="1:5" ht="15.75">
      <c r="A2" s="112" t="s">
        <v>1</v>
      </c>
      <c r="B2" s="112"/>
      <c r="C2" s="112"/>
      <c r="D2" s="112"/>
      <c r="E2" s="112"/>
    </row>
    <row r="3" ht="15">
      <c r="D3" s="1" t="s">
        <v>2</v>
      </c>
    </row>
    <row r="5" spans="1:5" ht="25.5">
      <c r="A5" s="113" t="s">
        <v>177</v>
      </c>
      <c r="B5" s="113"/>
      <c r="C5" s="113"/>
      <c r="D5" s="113"/>
      <c r="E5" s="113"/>
    </row>
    <row r="6" spans="1:5" ht="15.75">
      <c r="A6" s="114" t="s">
        <v>176</v>
      </c>
      <c r="B6" s="114"/>
      <c r="C6" s="114"/>
      <c r="D6" s="114"/>
      <c r="E6" s="114"/>
    </row>
    <row r="7" spans="1:5" ht="15.75">
      <c r="A7" s="3"/>
      <c r="B7" s="3"/>
      <c r="C7" s="3"/>
      <c r="D7" s="3"/>
      <c r="E7" s="3"/>
    </row>
    <row r="8" spans="1:5" ht="30">
      <c r="A8" s="4" t="s">
        <v>3</v>
      </c>
      <c r="B8" s="4" t="s">
        <v>4</v>
      </c>
      <c r="C8" s="5" t="s">
        <v>5</v>
      </c>
      <c r="D8" s="6" t="s">
        <v>183</v>
      </c>
      <c r="E8" s="7">
        <v>41640</v>
      </c>
    </row>
    <row r="9" spans="1:5" ht="18" customHeight="1">
      <c r="A9" s="8" t="s">
        <v>6</v>
      </c>
      <c r="B9" s="9">
        <v>100</v>
      </c>
      <c r="C9" s="10" t="s">
        <v>7</v>
      </c>
      <c r="D9" s="11">
        <f>+D10+D13+D16+D23+D26</f>
        <v>26336181484</v>
      </c>
      <c r="E9" s="11">
        <f>+E10+E13+E16+E23+E26</f>
        <v>33102903390</v>
      </c>
    </row>
    <row r="10" spans="1:5" ht="18" customHeight="1">
      <c r="A10" s="12" t="s">
        <v>8</v>
      </c>
      <c r="B10" s="13">
        <v>110</v>
      </c>
      <c r="C10" s="14" t="s">
        <v>7</v>
      </c>
      <c r="D10" s="15">
        <f>SUM(D11:D12)</f>
        <v>2500205843</v>
      </c>
      <c r="E10" s="15">
        <f>SUM(E11:E12)</f>
        <v>1591153291</v>
      </c>
    </row>
    <row r="11" spans="1:5" ht="18" customHeight="1">
      <c r="A11" s="16" t="s">
        <v>9</v>
      </c>
      <c r="B11" s="17">
        <v>111</v>
      </c>
      <c r="C11" s="18" t="s">
        <v>10</v>
      </c>
      <c r="D11" s="100">
        <v>2500205843</v>
      </c>
      <c r="E11" s="19">
        <v>591153291</v>
      </c>
    </row>
    <row r="12" spans="1:5" ht="18" customHeight="1">
      <c r="A12" s="16" t="s">
        <v>11</v>
      </c>
      <c r="B12" s="17">
        <v>112</v>
      </c>
      <c r="C12" s="20"/>
      <c r="D12" s="21"/>
      <c r="E12" s="19">
        <v>1000000000</v>
      </c>
    </row>
    <row r="13" spans="1:5" ht="18" customHeight="1">
      <c r="A13" s="12" t="s">
        <v>12</v>
      </c>
      <c r="B13" s="13">
        <v>120</v>
      </c>
      <c r="C13" s="14" t="s">
        <v>13</v>
      </c>
      <c r="D13" s="15">
        <f>SUM(D14:D15)</f>
        <v>743642600</v>
      </c>
      <c r="E13" s="15">
        <f>SUM(E14:E15)</f>
        <v>586216400</v>
      </c>
    </row>
    <row r="14" spans="1:5" ht="18" customHeight="1">
      <c r="A14" s="16" t="s">
        <v>14</v>
      </c>
      <c r="B14" s="17">
        <v>121</v>
      </c>
      <c r="C14" s="20"/>
      <c r="D14" s="21">
        <v>1774152606</v>
      </c>
      <c r="E14" s="19">
        <v>1774152606</v>
      </c>
    </row>
    <row r="15" spans="1:5" ht="18" customHeight="1">
      <c r="A15" s="16" t="s">
        <v>15</v>
      </c>
      <c r="B15" s="17">
        <v>129</v>
      </c>
      <c r="C15" s="20"/>
      <c r="D15" s="21">
        <v>-1030510006</v>
      </c>
      <c r="E15" s="19">
        <v>-1187936206</v>
      </c>
    </row>
    <row r="16" spans="1:5" ht="18" customHeight="1">
      <c r="A16" s="12" t="s">
        <v>16</v>
      </c>
      <c r="B16" s="13">
        <v>130</v>
      </c>
      <c r="C16" s="14" t="s">
        <v>7</v>
      </c>
      <c r="D16" s="15">
        <f>SUM(D17:D22)</f>
        <v>16190904454</v>
      </c>
      <c r="E16" s="15">
        <f>SUM(E17:E22)</f>
        <v>26682061755</v>
      </c>
    </row>
    <row r="17" spans="1:5" ht="18" customHeight="1">
      <c r="A17" s="16" t="s">
        <v>17</v>
      </c>
      <c r="B17" s="17">
        <v>131</v>
      </c>
      <c r="C17" s="20"/>
      <c r="D17" s="21">
        <v>16221982959</v>
      </c>
      <c r="E17" s="19">
        <v>25678909723</v>
      </c>
    </row>
    <row r="18" spans="1:5" ht="18" customHeight="1">
      <c r="A18" s="16" t="s">
        <v>18</v>
      </c>
      <c r="B18" s="17">
        <v>132</v>
      </c>
      <c r="C18" s="20"/>
      <c r="D18" s="21">
        <v>183000000</v>
      </c>
      <c r="E18" s="19"/>
    </row>
    <row r="19" spans="1:5" ht="18" customHeight="1">
      <c r="A19" s="16" t="s">
        <v>19</v>
      </c>
      <c r="B19" s="17">
        <v>133</v>
      </c>
      <c r="C19" s="20"/>
      <c r="D19" s="23"/>
      <c r="E19" s="19"/>
    </row>
    <row r="20" spans="1:5" ht="18" customHeight="1">
      <c r="A20" s="16" t="s">
        <v>20</v>
      </c>
      <c r="B20" s="17">
        <v>134</v>
      </c>
      <c r="C20" s="20"/>
      <c r="D20" s="21"/>
      <c r="E20" s="19"/>
    </row>
    <row r="21" spans="1:5" ht="18" customHeight="1">
      <c r="A21" s="16" t="s">
        <v>21</v>
      </c>
      <c r="B21" s="17">
        <v>135</v>
      </c>
      <c r="C21" s="18" t="s">
        <v>22</v>
      </c>
      <c r="D21" s="21">
        <v>950721508</v>
      </c>
      <c r="E21" s="19">
        <v>1104555952</v>
      </c>
    </row>
    <row r="22" spans="1:5" ht="18" customHeight="1">
      <c r="A22" s="16" t="s">
        <v>23</v>
      </c>
      <c r="B22" s="17">
        <v>139</v>
      </c>
      <c r="C22" s="18" t="s">
        <v>7</v>
      </c>
      <c r="D22" s="19">
        <v>-1164800013</v>
      </c>
      <c r="E22" s="19">
        <v>-101403920</v>
      </c>
    </row>
    <row r="23" spans="1:5" s="104" customFormat="1" ht="18" customHeight="1">
      <c r="A23" s="101" t="s">
        <v>24</v>
      </c>
      <c r="B23" s="102">
        <v>140</v>
      </c>
      <c r="C23" s="103"/>
      <c r="D23" s="100">
        <f>SUM(D24:D25)</f>
        <v>2023151112</v>
      </c>
      <c r="E23" s="15">
        <f>SUM(E24:E25)</f>
        <v>210498099</v>
      </c>
    </row>
    <row r="24" spans="1:5" ht="18" customHeight="1">
      <c r="A24" s="16" t="s">
        <v>25</v>
      </c>
      <c r="B24" s="17">
        <v>141</v>
      </c>
      <c r="C24" s="18" t="s">
        <v>26</v>
      </c>
      <c r="D24" s="19">
        <v>2023151112</v>
      </c>
      <c r="E24" s="19">
        <v>210498099</v>
      </c>
    </row>
    <row r="25" spans="1:5" ht="18" customHeight="1">
      <c r="A25" s="16" t="s">
        <v>27</v>
      </c>
      <c r="B25" s="17">
        <v>149</v>
      </c>
      <c r="C25" s="20"/>
      <c r="D25" s="21"/>
      <c r="E25" s="19"/>
    </row>
    <row r="26" spans="1:5" ht="18" customHeight="1">
      <c r="A26" s="12" t="s">
        <v>28</v>
      </c>
      <c r="B26" s="13">
        <v>150</v>
      </c>
      <c r="C26" s="14" t="s">
        <v>7</v>
      </c>
      <c r="D26" s="15">
        <f>SUM(D27:D30)</f>
        <v>4878277475</v>
      </c>
      <c r="E26" s="15">
        <f>SUM(E27:E30)</f>
        <v>4032973845</v>
      </c>
    </row>
    <row r="27" spans="1:5" ht="18" customHeight="1">
      <c r="A27" s="16" t="s">
        <v>29</v>
      </c>
      <c r="B27" s="17">
        <v>151</v>
      </c>
      <c r="C27" s="20"/>
      <c r="D27" s="21">
        <v>229809789</v>
      </c>
      <c r="E27" s="19">
        <v>19155644</v>
      </c>
    </row>
    <row r="28" spans="1:5" ht="18" customHeight="1">
      <c r="A28" s="16" t="s">
        <v>30</v>
      </c>
      <c r="B28" s="17">
        <v>152</v>
      </c>
      <c r="C28" s="20"/>
      <c r="E28" s="19"/>
    </row>
    <row r="29" spans="1:5" ht="18" customHeight="1">
      <c r="A29" s="16" t="s">
        <v>31</v>
      </c>
      <c r="B29" s="17">
        <v>154</v>
      </c>
      <c r="C29" s="18" t="s">
        <v>38</v>
      </c>
      <c r="D29" s="21">
        <v>6541643</v>
      </c>
      <c r="E29" s="19">
        <v>31018016</v>
      </c>
    </row>
    <row r="30" spans="1:5" ht="18" customHeight="1">
      <c r="A30" s="16" t="s">
        <v>172</v>
      </c>
      <c r="B30" s="17" t="s">
        <v>32</v>
      </c>
      <c r="C30" s="18" t="s">
        <v>7</v>
      </c>
      <c r="D30" s="19">
        <v>4641926043</v>
      </c>
      <c r="E30" s="19">
        <v>3982800185</v>
      </c>
    </row>
    <row r="31" spans="1:5" ht="18" customHeight="1">
      <c r="A31" s="12" t="s">
        <v>33</v>
      </c>
      <c r="B31" s="13">
        <v>200</v>
      </c>
      <c r="C31" s="20"/>
      <c r="D31" s="15">
        <f>+D32+D38+D49+D52+D55</f>
        <v>6827765481</v>
      </c>
      <c r="E31" s="15">
        <f>+E32+E38+E49+E52+E55</f>
        <v>5149858328</v>
      </c>
    </row>
    <row r="32" spans="1:5" ht="18" customHeight="1">
      <c r="A32" s="12" t="s">
        <v>34</v>
      </c>
      <c r="B32" s="13">
        <v>210</v>
      </c>
      <c r="C32" s="20"/>
      <c r="D32" s="19"/>
      <c r="E32" s="19"/>
    </row>
    <row r="33" spans="1:5" ht="18" customHeight="1">
      <c r="A33" s="16" t="s">
        <v>35</v>
      </c>
      <c r="B33" s="17">
        <v>211</v>
      </c>
      <c r="C33" s="18" t="s">
        <v>7</v>
      </c>
      <c r="D33" s="19"/>
      <c r="E33" s="19"/>
    </row>
    <row r="34" spans="1:5" ht="18" customHeight="1">
      <c r="A34" s="16" t="s">
        <v>36</v>
      </c>
      <c r="B34" s="17">
        <v>212</v>
      </c>
      <c r="C34" s="18" t="s">
        <v>7</v>
      </c>
      <c r="D34" s="19"/>
      <c r="E34" s="19"/>
    </row>
    <row r="35" spans="1:5" ht="18" customHeight="1">
      <c r="A35" s="16" t="s">
        <v>37</v>
      </c>
      <c r="B35" s="17">
        <v>213</v>
      </c>
      <c r="C35" s="18" t="s">
        <v>38</v>
      </c>
      <c r="D35" s="19"/>
      <c r="E35" s="19"/>
    </row>
    <row r="36" spans="1:5" ht="18" customHeight="1">
      <c r="A36" s="16" t="s">
        <v>39</v>
      </c>
      <c r="B36" s="17">
        <v>218</v>
      </c>
      <c r="C36" s="18" t="s">
        <v>40</v>
      </c>
      <c r="D36" s="19"/>
      <c r="E36" s="19"/>
    </row>
    <row r="37" spans="1:5" ht="18" customHeight="1">
      <c r="A37" s="16" t="s">
        <v>41</v>
      </c>
      <c r="B37" s="17">
        <v>219</v>
      </c>
      <c r="C37" s="18" t="s">
        <v>7</v>
      </c>
      <c r="D37" s="19"/>
      <c r="E37" s="19"/>
    </row>
    <row r="38" spans="1:5" ht="18" customHeight="1">
      <c r="A38" s="12" t="s">
        <v>42</v>
      </c>
      <c r="B38" s="13">
        <v>220</v>
      </c>
      <c r="C38" s="20"/>
      <c r="D38" s="15">
        <f>+D39+D42+D45+D48</f>
        <v>3998332065</v>
      </c>
      <c r="E38" s="15">
        <f>+E39+E42+E45+E48</f>
        <v>2905332385</v>
      </c>
    </row>
    <row r="39" spans="1:5" ht="18" customHeight="1">
      <c r="A39" s="16" t="s">
        <v>43</v>
      </c>
      <c r="B39" s="17">
        <v>221</v>
      </c>
      <c r="C39" s="18" t="s">
        <v>44</v>
      </c>
      <c r="D39" s="19">
        <f>SUM(D40:D41)</f>
        <v>3998332065</v>
      </c>
      <c r="E39" s="19">
        <f>SUM(E40:E41)</f>
        <v>2305332385</v>
      </c>
    </row>
    <row r="40" spans="1:5" ht="18" customHeight="1">
      <c r="A40" s="16" t="s">
        <v>45</v>
      </c>
      <c r="B40" s="17">
        <v>222</v>
      </c>
      <c r="C40" s="18" t="s">
        <v>7</v>
      </c>
      <c r="D40" s="19">
        <v>10202959488</v>
      </c>
      <c r="E40" s="19">
        <v>8155768170</v>
      </c>
    </row>
    <row r="41" spans="1:5" ht="18" customHeight="1">
      <c r="A41" s="16" t="s">
        <v>46</v>
      </c>
      <c r="B41" s="17">
        <v>223</v>
      </c>
      <c r="C41" s="18" t="s">
        <v>7</v>
      </c>
      <c r="D41" s="19">
        <v>-6204627423</v>
      </c>
      <c r="E41" s="19">
        <v>-5850435785</v>
      </c>
    </row>
    <row r="42" spans="1:5" ht="18" customHeight="1">
      <c r="A42" s="16" t="s">
        <v>47</v>
      </c>
      <c r="B42" s="17">
        <v>224</v>
      </c>
      <c r="C42" s="18" t="s">
        <v>48</v>
      </c>
      <c r="D42" s="93"/>
      <c r="E42" s="94"/>
    </row>
    <row r="43" spans="1:5" ht="18" customHeight="1">
      <c r="A43" s="16" t="s">
        <v>45</v>
      </c>
      <c r="B43" s="17">
        <v>225</v>
      </c>
      <c r="C43" s="18" t="s">
        <v>7</v>
      </c>
      <c r="D43" s="19"/>
      <c r="E43" s="19"/>
    </row>
    <row r="44" spans="1:5" ht="18" customHeight="1">
      <c r="A44" s="16" t="s">
        <v>46</v>
      </c>
      <c r="B44" s="17">
        <v>226</v>
      </c>
      <c r="C44" s="18" t="s">
        <v>7</v>
      </c>
      <c r="D44" s="19"/>
      <c r="E44" s="19"/>
    </row>
    <row r="45" spans="1:5" ht="18" customHeight="1">
      <c r="A45" s="16" t="s">
        <v>49</v>
      </c>
      <c r="B45" s="17">
        <v>227</v>
      </c>
      <c r="C45" s="18" t="s">
        <v>50</v>
      </c>
      <c r="D45" s="19"/>
      <c r="E45" s="19"/>
    </row>
    <row r="46" spans="1:5" ht="18" customHeight="1">
      <c r="A46" s="16" t="s">
        <v>45</v>
      </c>
      <c r="B46" s="17">
        <v>228</v>
      </c>
      <c r="C46" s="18" t="s">
        <v>7</v>
      </c>
      <c r="D46" s="19"/>
      <c r="E46" s="19"/>
    </row>
    <row r="47" spans="1:5" ht="18" customHeight="1">
      <c r="A47" s="16" t="s">
        <v>46</v>
      </c>
      <c r="B47" s="17">
        <v>229</v>
      </c>
      <c r="C47" s="18" t="s">
        <v>7</v>
      </c>
      <c r="D47" s="19"/>
      <c r="E47" s="19"/>
    </row>
    <row r="48" spans="1:5" ht="18" customHeight="1">
      <c r="A48" s="16" t="s">
        <v>51</v>
      </c>
      <c r="B48" s="17">
        <v>230</v>
      </c>
      <c r="C48" s="18" t="s">
        <v>52</v>
      </c>
      <c r="D48" s="19"/>
      <c r="E48" s="19">
        <v>600000000</v>
      </c>
    </row>
    <row r="49" spans="1:5" ht="18" customHeight="1">
      <c r="A49" s="12" t="s">
        <v>53</v>
      </c>
      <c r="B49" s="13">
        <v>240</v>
      </c>
      <c r="C49" s="20"/>
      <c r="D49" s="19"/>
      <c r="E49" s="19"/>
    </row>
    <row r="50" spans="1:5" ht="18" customHeight="1">
      <c r="A50" s="16" t="s">
        <v>45</v>
      </c>
      <c r="B50" s="17">
        <v>241</v>
      </c>
      <c r="C50" s="18" t="s">
        <v>7</v>
      </c>
      <c r="D50" s="19"/>
      <c r="E50" s="19"/>
    </row>
    <row r="51" spans="1:5" ht="18" customHeight="1">
      <c r="A51" s="16" t="s">
        <v>54</v>
      </c>
      <c r="B51" s="17">
        <v>242</v>
      </c>
      <c r="C51" s="20"/>
      <c r="D51" s="21"/>
      <c r="E51" s="19"/>
    </row>
    <row r="52" spans="1:5" ht="18" customHeight="1">
      <c r="A52" s="12" t="s">
        <v>55</v>
      </c>
      <c r="B52" s="13">
        <v>250</v>
      </c>
      <c r="C52" s="14" t="s">
        <v>7</v>
      </c>
      <c r="D52" s="15">
        <f>SUM(D53:D54)</f>
        <v>2500000000</v>
      </c>
      <c r="E52" s="15">
        <f>SUM(E53:E54)</f>
        <v>2021250000</v>
      </c>
    </row>
    <row r="53" spans="1:5" ht="18" customHeight="1">
      <c r="A53" s="16" t="s">
        <v>173</v>
      </c>
      <c r="B53" s="17">
        <v>251</v>
      </c>
      <c r="C53" s="20"/>
      <c r="D53" s="21">
        <v>2500000000</v>
      </c>
      <c r="E53" s="19">
        <v>2500000000</v>
      </c>
    </row>
    <row r="54" spans="1:5" ht="18" customHeight="1">
      <c r="A54" s="16" t="s">
        <v>56</v>
      </c>
      <c r="B54" s="17">
        <v>259</v>
      </c>
      <c r="C54" s="18" t="s">
        <v>7</v>
      </c>
      <c r="D54" s="19"/>
      <c r="E54" s="19">
        <v>-478750000</v>
      </c>
    </row>
    <row r="55" spans="1:5" ht="18" customHeight="1">
      <c r="A55" s="12" t="s">
        <v>57</v>
      </c>
      <c r="B55" s="13">
        <v>260</v>
      </c>
      <c r="C55" s="20"/>
      <c r="D55" s="15">
        <f>SUM(D56:D58)</f>
        <v>329433416</v>
      </c>
      <c r="E55" s="15">
        <f>SUM(E56:E58)</f>
        <v>223275943</v>
      </c>
    </row>
    <row r="56" spans="1:5" ht="18" customHeight="1">
      <c r="A56" s="16" t="s">
        <v>58</v>
      </c>
      <c r="B56" s="17">
        <v>261</v>
      </c>
      <c r="C56" s="18" t="s">
        <v>59</v>
      </c>
      <c r="D56" s="19">
        <v>329433416</v>
      </c>
      <c r="E56" s="19">
        <v>223275943</v>
      </c>
    </row>
    <row r="57" spans="1:5" ht="18" customHeight="1">
      <c r="A57" s="16" t="s">
        <v>60</v>
      </c>
      <c r="B57" s="17">
        <v>262</v>
      </c>
      <c r="C57" s="18" t="s">
        <v>61</v>
      </c>
      <c r="D57" s="19"/>
      <c r="E57" s="19"/>
    </row>
    <row r="58" spans="1:5" ht="18" customHeight="1">
      <c r="A58" s="16" t="s">
        <v>62</v>
      </c>
      <c r="B58" s="17">
        <v>268</v>
      </c>
      <c r="C58" s="18" t="s">
        <v>7</v>
      </c>
      <c r="D58" s="19"/>
      <c r="E58" s="19"/>
    </row>
    <row r="59" spans="1:5" ht="18" customHeight="1">
      <c r="A59" s="12" t="s">
        <v>63</v>
      </c>
      <c r="B59" s="13">
        <v>270</v>
      </c>
      <c r="C59" s="20"/>
      <c r="D59" s="15">
        <f>+D9+D31</f>
        <v>33163946965</v>
      </c>
      <c r="E59" s="15">
        <f>+E9+E31</f>
        <v>38252761718</v>
      </c>
    </row>
    <row r="60" spans="1:5" ht="18" customHeight="1">
      <c r="A60" s="12" t="s">
        <v>64</v>
      </c>
      <c r="B60" s="13">
        <v>300</v>
      </c>
      <c r="C60" s="20"/>
      <c r="D60" s="15">
        <f>+D61+D76</f>
        <v>17184213636</v>
      </c>
      <c r="E60" s="15">
        <f>+E61+E76</f>
        <v>23412832855</v>
      </c>
    </row>
    <row r="61" spans="1:5" ht="18" customHeight="1">
      <c r="A61" s="12" t="s">
        <v>65</v>
      </c>
      <c r="B61" s="13">
        <v>310</v>
      </c>
      <c r="C61" s="20"/>
      <c r="D61" s="15">
        <f>SUM(D62:D74)</f>
        <v>17184213636</v>
      </c>
      <c r="E61" s="15">
        <f>SUM(E62:E74)</f>
        <v>23412832855</v>
      </c>
    </row>
    <row r="62" spans="1:5" ht="18" customHeight="1">
      <c r="A62" s="16" t="s">
        <v>66</v>
      </c>
      <c r="B62" s="17">
        <v>311</v>
      </c>
      <c r="C62" s="18" t="s">
        <v>67</v>
      </c>
      <c r="D62" s="19">
        <v>1217000000</v>
      </c>
      <c r="E62" s="19">
        <v>1800000000</v>
      </c>
    </row>
    <row r="63" spans="1:5" ht="18" customHeight="1">
      <c r="A63" s="16" t="s">
        <v>68</v>
      </c>
      <c r="B63" s="17">
        <v>312</v>
      </c>
      <c r="C63" s="20"/>
      <c r="D63" s="21">
        <v>1378535309</v>
      </c>
      <c r="E63" s="19">
        <v>3558940704</v>
      </c>
    </row>
    <row r="64" spans="1:5" ht="18" customHeight="1">
      <c r="A64" s="16" t="s">
        <v>69</v>
      </c>
      <c r="B64" s="17">
        <v>313</v>
      </c>
      <c r="C64" s="20"/>
      <c r="D64" s="21">
        <v>324930299</v>
      </c>
      <c r="E64" s="19">
        <v>53449989</v>
      </c>
    </row>
    <row r="65" spans="1:5" s="81" customFormat="1" ht="18" customHeight="1">
      <c r="A65" s="82" t="s">
        <v>70</v>
      </c>
      <c r="B65" s="83">
        <v>314</v>
      </c>
      <c r="C65" s="84" t="s">
        <v>71</v>
      </c>
      <c r="D65" s="19">
        <v>943147338</v>
      </c>
      <c r="E65" s="85">
        <v>1225894139</v>
      </c>
    </row>
    <row r="66" spans="1:5" ht="18" customHeight="1">
      <c r="A66" s="16" t="s">
        <v>72</v>
      </c>
      <c r="B66" s="17">
        <v>315</v>
      </c>
      <c r="C66" s="18" t="s">
        <v>7</v>
      </c>
      <c r="D66" s="19">
        <v>6881685185</v>
      </c>
      <c r="E66" s="19">
        <v>9729427485</v>
      </c>
    </row>
    <row r="67" spans="1:5" ht="18" customHeight="1">
      <c r="A67" s="16" t="s">
        <v>73</v>
      </c>
      <c r="B67" s="17">
        <v>316</v>
      </c>
      <c r="C67" s="18" t="s">
        <v>74</v>
      </c>
      <c r="D67" s="19">
        <v>85000000</v>
      </c>
      <c r="E67" s="19">
        <v>453968000</v>
      </c>
    </row>
    <row r="68" spans="1:5" ht="18" customHeight="1">
      <c r="A68" s="16" t="s">
        <v>75</v>
      </c>
      <c r="B68" s="17">
        <v>317</v>
      </c>
      <c r="C68" s="18" t="s">
        <v>7</v>
      </c>
      <c r="D68" s="19"/>
      <c r="E68" s="19"/>
    </row>
    <row r="69" spans="1:5" ht="18" customHeight="1">
      <c r="A69" s="16" t="s">
        <v>76</v>
      </c>
      <c r="B69" s="17">
        <v>318</v>
      </c>
      <c r="C69" s="18" t="s">
        <v>7</v>
      </c>
      <c r="D69" s="19"/>
      <c r="E69" s="19"/>
    </row>
    <row r="70" spans="1:5" ht="18" customHeight="1">
      <c r="A70" s="16" t="s">
        <v>77</v>
      </c>
      <c r="B70" s="17">
        <v>319</v>
      </c>
      <c r="C70" s="18" t="s">
        <v>78</v>
      </c>
      <c r="D70" s="19">
        <v>1182945267</v>
      </c>
      <c r="E70" s="19">
        <v>571208626</v>
      </c>
    </row>
    <row r="71" spans="1:5" ht="18" customHeight="1">
      <c r="A71" s="16" t="s">
        <v>79</v>
      </c>
      <c r="B71" s="17" t="s">
        <v>80</v>
      </c>
      <c r="C71" s="18" t="s">
        <v>7</v>
      </c>
      <c r="D71" s="19"/>
      <c r="E71" s="19"/>
    </row>
    <row r="72" spans="1:5" ht="18" customHeight="1">
      <c r="A72" s="16" t="s">
        <v>81</v>
      </c>
      <c r="B72" s="17" t="s">
        <v>82</v>
      </c>
      <c r="C72" s="18" t="s">
        <v>7</v>
      </c>
      <c r="D72" s="19"/>
      <c r="E72" s="19"/>
    </row>
    <row r="73" spans="1:5" ht="18" customHeight="1">
      <c r="A73" s="16" t="s">
        <v>83</v>
      </c>
      <c r="B73" s="17">
        <v>320</v>
      </c>
      <c r="C73" s="18" t="s">
        <v>7</v>
      </c>
      <c r="D73" s="19">
        <v>5088819931</v>
      </c>
      <c r="E73" s="19">
        <v>5741224880</v>
      </c>
    </row>
    <row r="74" spans="1:5" ht="18" customHeight="1">
      <c r="A74" s="16" t="s">
        <v>186</v>
      </c>
      <c r="B74" s="17">
        <v>321</v>
      </c>
      <c r="C74" s="18" t="s">
        <v>7</v>
      </c>
      <c r="D74" s="19">
        <v>82150307</v>
      </c>
      <c r="E74" s="19">
        <v>278719032</v>
      </c>
    </row>
    <row r="75" spans="1:5" ht="18" customHeight="1">
      <c r="A75" s="16" t="s">
        <v>187</v>
      </c>
      <c r="B75" s="17"/>
      <c r="C75" s="18"/>
      <c r="D75" s="19"/>
      <c r="E75" s="19"/>
    </row>
    <row r="76" spans="1:5" ht="18" customHeight="1">
      <c r="A76" s="12" t="s">
        <v>84</v>
      </c>
      <c r="B76" s="13">
        <v>330</v>
      </c>
      <c r="C76" s="20"/>
      <c r="D76" s="15"/>
      <c r="E76" s="19"/>
    </row>
    <row r="77" spans="1:5" ht="18" customHeight="1">
      <c r="A77" s="16" t="s">
        <v>85</v>
      </c>
      <c r="B77" s="17">
        <v>331</v>
      </c>
      <c r="C77" s="18" t="s">
        <v>7</v>
      </c>
      <c r="D77" s="19"/>
      <c r="E77" s="19"/>
    </row>
    <row r="78" spans="1:5" ht="18" customHeight="1">
      <c r="A78" s="16" t="s">
        <v>86</v>
      </c>
      <c r="B78" s="17">
        <v>332</v>
      </c>
      <c r="C78" s="18" t="s">
        <v>87</v>
      </c>
      <c r="D78" s="19"/>
      <c r="E78" s="19"/>
    </row>
    <row r="79" spans="1:5" ht="18" customHeight="1">
      <c r="A79" s="16" t="s">
        <v>88</v>
      </c>
      <c r="B79" s="17">
        <v>333</v>
      </c>
      <c r="C79" s="20"/>
      <c r="D79" s="21"/>
      <c r="E79" s="19"/>
    </row>
    <row r="80" spans="1:5" ht="18" customHeight="1">
      <c r="A80" s="16" t="s">
        <v>89</v>
      </c>
      <c r="B80" s="17">
        <v>334</v>
      </c>
      <c r="C80" s="18" t="s">
        <v>90</v>
      </c>
      <c r="D80" s="19"/>
      <c r="E80" s="19"/>
    </row>
    <row r="81" spans="1:5" ht="18" customHeight="1">
      <c r="A81" s="16" t="s">
        <v>91</v>
      </c>
      <c r="B81" s="17">
        <v>335</v>
      </c>
      <c r="C81" s="18" t="s">
        <v>61</v>
      </c>
      <c r="D81" s="19"/>
      <c r="E81" s="19"/>
    </row>
    <row r="82" spans="1:5" ht="18" customHeight="1">
      <c r="A82" s="16" t="s">
        <v>92</v>
      </c>
      <c r="B82" s="17">
        <v>336</v>
      </c>
      <c r="C82" s="20"/>
      <c r="D82" s="21"/>
      <c r="E82" s="19"/>
    </row>
    <row r="83" spans="1:5" ht="18" customHeight="1">
      <c r="A83" s="16" t="s">
        <v>93</v>
      </c>
      <c r="B83" s="17">
        <v>337</v>
      </c>
      <c r="C83" s="20"/>
      <c r="D83" s="21"/>
      <c r="E83" s="19"/>
    </row>
    <row r="84" spans="1:5" ht="18" customHeight="1">
      <c r="A84" s="12" t="s">
        <v>94</v>
      </c>
      <c r="B84" s="13">
        <v>400</v>
      </c>
      <c r="C84" s="14" t="s">
        <v>7</v>
      </c>
      <c r="D84" s="15">
        <f>+D85+D97</f>
        <v>15979733329</v>
      </c>
      <c r="E84" s="15">
        <f>+E85+E97</f>
        <v>14839928863</v>
      </c>
    </row>
    <row r="85" spans="1:5" ht="18" customHeight="1">
      <c r="A85" s="12" t="s">
        <v>95</v>
      </c>
      <c r="B85" s="13">
        <v>410</v>
      </c>
      <c r="C85" s="14" t="s">
        <v>96</v>
      </c>
      <c r="D85" s="15">
        <f>SUM(D86:D96)</f>
        <v>15644996724</v>
      </c>
      <c r="E85" s="15">
        <f>SUM(E86:E96)</f>
        <v>14839928863</v>
      </c>
    </row>
    <row r="86" spans="1:5" ht="18" customHeight="1">
      <c r="A86" s="16" t="s">
        <v>97</v>
      </c>
      <c r="B86" s="17">
        <v>411</v>
      </c>
      <c r="C86" s="20"/>
      <c r="D86" s="21">
        <v>10280000000</v>
      </c>
      <c r="E86" s="19">
        <v>10280000000</v>
      </c>
    </row>
    <row r="87" spans="1:5" ht="18" customHeight="1">
      <c r="A87" s="16" t="s">
        <v>98</v>
      </c>
      <c r="B87" s="17">
        <v>412</v>
      </c>
      <c r="C87" s="20"/>
      <c r="D87" s="21"/>
      <c r="E87" s="19"/>
    </row>
    <row r="88" spans="1:5" ht="18" customHeight="1">
      <c r="A88" s="16" t="s">
        <v>99</v>
      </c>
      <c r="B88" s="17">
        <v>413</v>
      </c>
      <c r="C88" s="20"/>
      <c r="D88" s="21"/>
      <c r="E88" s="19"/>
    </row>
    <row r="89" spans="1:5" ht="18" customHeight="1">
      <c r="A89" s="16" t="s">
        <v>100</v>
      </c>
      <c r="B89" s="17">
        <v>414</v>
      </c>
      <c r="C89" s="20"/>
      <c r="D89" s="21"/>
      <c r="E89" s="19"/>
    </row>
    <row r="90" spans="1:5" ht="18" customHeight="1">
      <c r="A90" s="16" t="s">
        <v>101</v>
      </c>
      <c r="B90" s="17">
        <v>415</v>
      </c>
      <c r="C90" s="20"/>
      <c r="D90" s="21"/>
      <c r="E90" s="19"/>
    </row>
    <row r="91" spans="1:5" ht="18" customHeight="1">
      <c r="A91" s="16" t="s">
        <v>102</v>
      </c>
      <c r="B91" s="17">
        <v>416</v>
      </c>
      <c r="C91" s="20"/>
      <c r="D91" s="21"/>
      <c r="E91" s="19"/>
    </row>
    <row r="92" spans="1:5" ht="18" customHeight="1">
      <c r="A92" s="16" t="s">
        <v>103</v>
      </c>
      <c r="B92" s="17">
        <v>417</v>
      </c>
      <c r="C92" s="20"/>
      <c r="D92" s="21">
        <v>2828754870</v>
      </c>
      <c r="E92" s="19">
        <v>2828754870</v>
      </c>
    </row>
    <row r="93" spans="1:5" ht="18" customHeight="1">
      <c r="A93" s="16" t="s">
        <v>104</v>
      </c>
      <c r="B93" s="17">
        <v>418</v>
      </c>
      <c r="C93" s="20"/>
      <c r="D93" s="21">
        <v>456777301</v>
      </c>
      <c r="E93" s="19">
        <v>431747973</v>
      </c>
    </row>
    <row r="94" spans="1:5" ht="18" customHeight="1">
      <c r="A94" s="16" t="s">
        <v>105</v>
      </c>
      <c r="B94" s="17">
        <v>419</v>
      </c>
      <c r="C94" s="20"/>
      <c r="D94" s="21">
        <v>47959612</v>
      </c>
      <c r="E94" s="19">
        <v>47959612</v>
      </c>
    </row>
    <row r="95" spans="1:5" ht="18" customHeight="1">
      <c r="A95" s="16" t="s">
        <v>106</v>
      </c>
      <c r="B95" s="17">
        <v>420</v>
      </c>
      <c r="C95" s="20"/>
      <c r="D95" s="21">
        <f>875019988+1156484953</f>
        <v>2031504941</v>
      </c>
      <c r="E95" s="19">
        <v>1251466408</v>
      </c>
    </row>
    <row r="96" spans="1:5" ht="18" customHeight="1">
      <c r="A96" s="16" t="s">
        <v>107</v>
      </c>
      <c r="B96" s="17">
        <v>421</v>
      </c>
      <c r="C96" s="20"/>
      <c r="D96" s="21"/>
      <c r="E96" s="19"/>
    </row>
    <row r="97" spans="1:5" ht="18" customHeight="1">
      <c r="A97" s="12" t="s">
        <v>108</v>
      </c>
      <c r="B97" s="13">
        <v>430</v>
      </c>
      <c r="C97" s="14" t="s">
        <v>7</v>
      </c>
      <c r="D97" s="15">
        <f>SUM(D98:D99)</f>
        <v>334736605</v>
      </c>
      <c r="E97" s="19"/>
    </row>
    <row r="98" spans="1:5" ht="18" customHeight="1">
      <c r="A98" s="16" t="s">
        <v>184</v>
      </c>
      <c r="B98" s="17">
        <v>432</v>
      </c>
      <c r="C98" s="18" t="s">
        <v>109</v>
      </c>
      <c r="D98" s="19"/>
      <c r="E98" s="19"/>
    </row>
    <row r="99" spans="1:5" ht="18" customHeight="1">
      <c r="A99" s="16" t="s">
        <v>185</v>
      </c>
      <c r="B99" s="17">
        <v>433</v>
      </c>
      <c r="C99" s="18" t="s">
        <v>7</v>
      </c>
      <c r="D99" s="19">
        <v>334736605</v>
      </c>
      <c r="E99" s="19"/>
    </row>
    <row r="100" spans="1:5" ht="18" customHeight="1">
      <c r="A100" s="24" t="s">
        <v>110</v>
      </c>
      <c r="B100" s="25">
        <v>440</v>
      </c>
      <c r="C100" s="26"/>
      <c r="D100" s="27">
        <f>+D60+D84</f>
        <v>33163946965</v>
      </c>
      <c r="E100" s="27">
        <f>+E60+E84</f>
        <v>38252761718</v>
      </c>
    </row>
    <row r="101" spans="4:5" ht="18" customHeight="1">
      <c r="D101" s="108" t="s">
        <v>178</v>
      </c>
      <c r="E101" s="108"/>
    </row>
    <row r="102" spans="1:5" ht="18" customHeight="1">
      <c r="A102" s="105" t="s">
        <v>188</v>
      </c>
      <c r="B102" s="105"/>
      <c r="C102" s="106"/>
      <c r="D102" s="109" t="s">
        <v>111</v>
      </c>
      <c r="E102" s="109"/>
    </row>
    <row r="106" ht="15">
      <c r="D106" s="99"/>
    </row>
    <row r="108" ht="15">
      <c r="D108" s="99"/>
    </row>
    <row r="111" ht="15">
      <c r="D111" s="98"/>
    </row>
  </sheetData>
  <sheetProtection/>
  <mergeCells count="6">
    <mergeCell ref="D101:E101"/>
    <mergeCell ref="D102:E102"/>
    <mergeCell ref="A1:E1"/>
    <mergeCell ref="A2:E2"/>
    <mergeCell ref="A5:E5"/>
    <mergeCell ref="A6:E6"/>
  </mergeCells>
  <printOptions horizontalCentered="1"/>
  <pageMargins left="0.56" right="0.2" top="0.57" bottom="0.59" header="0.26" footer="0.34"/>
  <pageSetup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4">
      <selection activeCell="A26" sqref="A26:IV26"/>
    </sheetView>
  </sheetViews>
  <sheetFormatPr defaultColWidth="8.88671875" defaultRowHeight="15"/>
  <cols>
    <col min="1" max="1" width="39.88671875" style="0" customWidth="1"/>
    <col min="4" max="5" width="12.10546875" style="0" bestFit="1" customWidth="1"/>
    <col min="6" max="6" width="25.21484375" style="0" bestFit="1" customWidth="1"/>
    <col min="7" max="7" width="13.10546875" style="0" bestFit="1" customWidth="1"/>
  </cols>
  <sheetData>
    <row r="1" ht="15.75">
      <c r="A1" s="106" t="s">
        <v>192</v>
      </c>
    </row>
    <row r="2" spans="1:6" ht="15.75">
      <c r="A2" s="124" t="s">
        <v>112</v>
      </c>
      <c r="B2" s="124"/>
      <c r="C2" s="124"/>
      <c r="F2" s="28" t="s">
        <v>113</v>
      </c>
    </row>
    <row r="3" ht="15">
      <c r="F3" s="125" t="s">
        <v>114</v>
      </c>
    </row>
    <row r="5" spans="1:7" ht="25.5">
      <c r="A5" s="113" t="s">
        <v>115</v>
      </c>
      <c r="B5" s="113"/>
      <c r="C5" s="113"/>
      <c r="D5" s="113"/>
      <c r="E5" s="113"/>
      <c r="F5" s="113"/>
      <c r="G5" s="113"/>
    </row>
    <row r="6" spans="1:7" ht="15.75">
      <c r="A6" s="115" t="s">
        <v>179</v>
      </c>
      <c r="B6" s="115"/>
      <c r="C6" s="115"/>
      <c r="D6" s="115"/>
      <c r="E6" s="115"/>
      <c r="F6" s="115"/>
      <c r="G6" s="115"/>
    </row>
    <row r="7" spans="1:5" ht="15.75">
      <c r="A7" s="107"/>
      <c r="B7" s="107"/>
      <c r="C7" s="107"/>
      <c r="D7" s="107"/>
      <c r="E7" s="107"/>
    </row>
    <row r="8" spans="1:7" ht="15.75">
      <c r="A8" s="126" t="s">
        <v>116</v>
      </c>
      <c r="B8" s="126" t="s">
        <v>4</v>
      </c>
      <c r="C8" s="126" t="s">
        <v>117</v>
      </c>
      <c r="D8" s="127" t="s">
        <v>193</v>
      </c>
      <c r="E8" s="128"/>
      <c r="F8" s="127" t="s">
        <v>194</v>
      </c>
      <c r="G8" s="128"/>
    </row>
    <row r="9" spans="1:7" ht="15.75">
      <c r="A9" s="129"/>
      <c r="B9" s="129" t="s">
        <v>4</v>
      </c>
      <c r="C9" s="129"/>
      <c r="D9" s="29" t="s">
        <v>195</v>
      </c>
      <c r="E9" s="29" t="s">
        <v>196</v>
      </c>
      <c r="F9" s="29" t="s">
        <v>195</v>
      </c>
      <c r="G9" s="29" t="s">
        <v>196</v>
      </c>
    </row>
    <row r="10" spans="1:7" ht="15.75">
      <c r="A10" s="30" t="s">
        <v>118</v>
      </c>
      <c r="B10" s="31">
        <v>1</v>
      </c>
      <c r="C10" s="31" t="s">
        <v>119</v>
      </c>
      <c r="D10" s="86">
        <v>7789619453</v>
      </c>
      <c r="E10" s="33">
        <v>3760878744</v>
      </c>
      <c r="F10" s="130">
        <v>18933587909</v>
      </c>
      <c r="G10" s="130">
        <v>14228464571</v>
      </c>
    </row>
    <row r="11" spans="1:7" ht="15.75">
      <c r="A11" s="30" t="s">
        <v>120</v>
      </c>
      <c r="B11" s="31">
        <v>2</v>
      </c>
      <c r="C11" s="31" t="s">
        <v>7</v>
      </c>
      <c r="D11" s="87"/>
      <c r="E11" s="34"/>
      <c r="F11" s="131"/>
      <c r="G11" s="131"/>
    </row>
    <row r="12" spans="1:7" ht="15.75">
      <c r="A12" s="30" t="s">
        <v>121</v>
      </c>
      <c r="B12" s="31">
        <v>10</v>
      </c>
      <c r="C12" s="31" t="s">
        <v>7</v>
      </c>
      <c r="D12" s="87">
        <v>7789619453</v>
      </c>
      <c r="E12" s="34">
        <f>+E10-E11</f>
        <v>3760878744</v>
      </c>
      <c r="F12" s="131">
        <f>+F10</f>
        <v>18933587909</v>
      </c>
      <c r="G12" s="131">
        <f>+G10</f>
        <v>14228464571</v>
      </c>
    </row>
    <row r="13" spans="1:7" ht="15.75">
      <c r="A13" s="30" t="s">
        <v>122</v>
      </c>
      <c r="B13" s="31">
        <v>11</v>
      </c>
      <c r="C13" s="31" t="s">
        <v>123</v>
      </c>
      <c r="D13" s="87">
        <v>5170268795</v>
      </c>
      <c r="E13" s="34">
        <v>3133053700</v>
      </c>
      <c r="F13" s="131">
        <v>14742413783</v>
      </c>
      <c r="G13" s="131">
        <v>12784787858</v>
      </c>
    </row>
    <row r="14" spans="1:7" ht="15.75">
      <c r="A14" s="30" t="s">
        <v>124</v>
      </c>
      <c r="B14" s="31">
        <v>20</v>
      </c>
      <c r="C14" s="31" t="s">
        <v>7</v>
      </c>
      <c r="D14" s="87">
        <f>+D12-D13</f>
        <v>2619350658</v>
      </c>
      <c r="E14" s="34">
        <f>+E12-E13</f>
        <v>627825044</v>
      </c>
      <c r="F14" s="131">
        <f>+F12-F13</f>
        <v>4191174126</v>
      </c>
      <c r="G14" s="131">
        <f>+G12-G13</f>
        <v>1443676713</v>
      </c>
    </row>
    <row r="15" spans="1:7" ht="15.75">
      <c r="A15" s="30" t="s">
        <v>125</v>
      </c>
      <c r="B15" s="31">
        <v>21</v>
      </c>
      <c r="C15" s="31" t="s">
        <v>126</v>
      </c>
      <c r="D15" s="87">
        <v>1589688</v>
      </c>
      <c r="E15" s="34">
        <v>1131324</v>
      </c>
      <c r="F15" s="131">
        <v>280760094</v>
      </c>
      <c r="G15" s="131">
        <v>45372536</v>
      </c>
    </row>
    <row r="16" spans="1:7" ht="15.75">
      <c r="A16" s="30" t="s">
        <v>127</v>
      </c>
      <c r="B16" s="31">
        <v>22</v>
      </c>
      <c r="C16" s="31" t="s">
        <v>128</v>
      </c>
      <c r="D16" s="87">
        <v>-156612711</v>
      </c>
      <c r="E16" s="34">
        <v>370847733</v>
      </c>
      <c r="F16" s="131">
        <v>-549572467</v>
      </c>
      <c r="G16" s="131">
        <v>-225019453</v>
      </c>
    </row>
    <row r="17" spans="1:7" ht="15.75">
      <c r="A17" s="88" t="s">
        <v>129</v>
      </c>
      <c r="B17" s="89">
        <v>23</v>
      </c>
      <c r="C17" s="90" t="s">
        <v>7</v>
      </c>
      <c r="D17" s="92">
        <v>26887289</v>
      </c>
      <c r="E17" s="91">
        <v>3333333</v>
      </c>
      <c r="F17" s="132">
        <v>86603733</v>
      </c>
      <c r="G17" s="132">
        <v>22764147</v>
      </c>
    </row>
    <row r="18" spans="1:7" ht="15.75">
      <c r="A18" s="30" t="s">
        <v>130</v>
      </c>
      <c r="B18" s="31">
        <v>24</v>
      </c>
      <c r="C18" s="32" t="s">
        <v>7</v>
      </c>
      <c r="D18" s="87"/>
      <c r="E18" s="34"/>
      <c r="F18" s="132"/>
      <c r="G18" s="132"/>
    </row>
    <row r="19" spans="1:7" ht="15.75">
      <c r="A19" s="30" t="s">
        <v>131</v>
      </c>
      <c r="B19" s="31">
        <v>25</v>
      </c>
      <c r="C19" s="32" t="s">
        <v>7</v>
      </c>
      <c r="D19" s="87">
        <v>2031295282</v>
      </c>
      <c r="E19" s="34">
        <v>227159305</v>
      </c>
      <c r="F19" s="131">
        <v>3885424096</v>
      </c>
      <c r="G19" s="131">
        <v>859165332</v>
      </c>
    </row>
    <row r="20" spans="1:7" ht="31.5">
      <c r="A20" s="35" t="s">
        <v>132</v>
      </c>
      <c r="B20" s="36">
        <v>30</v>
      </c>
      <c r="C20" s="32" t="s">
        <v>7</v>
      </c>
      <c r="D20" s="87">
        <f>D14+(D15-D16)-(D18+D19)</f>
        <v>746257775</v>
      </c>
      <c r="E20" s="37">
        <f>+E14+E15-E16-E18-E19</f>
        <v>30949330</v>
      </c>
      <c r="F20" s="131">
        <f>+F14+F15-F16-F19</f>
        <v>1136082591</v>
      </c>
      <c r="G20" s="131">
        <f>+G14+(G15-G16)-(G18+G19)</f>
        <v>854903370</v>
      </c>
    </row>
    <row r="21" spans="1:7" ht="15.75">
      <c r="A21" s="30" t="s">
        <v>133</v>
      </c>
      <c r="B21" s="31">
        <v>31</v>
      </c>
      <c r="C21" s="32" t="s">
        <v>7</v>
      </c>
      <c r="D21" s="87">
        <v>827744305</v>
      </c>
      <c r="E21" s="34">
        <v>152415968</v>
      </c>
      <c r="F21" s="131">
        <v>1516105157</v>
      </c>
      <c r="G21" s="131">
        <v>349211122</v>
      </c>
    </row>
    <row r="22" spans="1:7" ht="15.75">
      <c r="A22" s="30" t="s">
        <v>134</v>
      </c>
      <c r="B22" s="31">
        <v>32</v>
      </c>
      <c r="C22" s="32" t="s">
        <v>7</v>
      </c>
      <c r="D22" s="87">
        <v>84662669</v>
      </c>
      <c r="E22" s="34">
        <v>26904866</v>
      </c>
      <c r="F22" s="131">
        <v>106445460</v>
      </c>
      <c r="G22" s="131">
        <v>137772608</v>
      </c>
    </row>
    <row r="23" spans="1:7" ht="15.75">
      <c r="A23" s="30" t="s">
        <v>135</v>
      </c>
      <c r="B23" s="31">
        <v>40</v>
      </c>
      <c r="C23" s="32" t="s">
        <v>7</v>
      </c>
      <c r="D23" s="87">
        <f>+D21-D22</f>
        <v>743081636</v>
      </c>
      <c r="E23" s="34">
        <f>+E21-E22</f>
        <v>125511102</v>
      </c>
      <c r="F23" s="131">
        <f>+F21-F22</f>
        <v>1409659697</v>
      </c>
      <c r="G23" s="131">
        <f>+G21-G22</f>
        <v>211438514</v>
      </c>
    </row>
    <row r="24" spans="1:7" ht="15.75">
      <c r="A24" s="35" t="s">
        <v>136</v>
      </c>
      <c r="B24" s="38">
        <v>50</v>
      </c>
      <c r="C24" s="32" t="s">
        <v>7</v>
      </c>
      <c r="D24" s="87">
        <f>+D20+D23</f>
        <v>1489339411</v>
      </c>
      <c r="E24" s="34">
        <f>+E20+E23</f>
        <v>156460432</v>
      </c>
      <c r="F24" s="131">
        <f>+F20+F23</f>
        <v>2545742288</v>
      </c>
      <c r="G24" s="131">
        <f>+G20+G23</f>
        <v>1066341884</v>
      </c>
    </row>
    <row r="25" spans="1:7" ht="15.75">
      <c r="A25" s="30" t="s">
        <v>137</v>
      </c>
      <c r="B25" s="31"/>
      <c r="C25" s="32"/>
      <c r="D25" s="87">
        <v>332854458</v>
      </c>
      <c r="E25" s="34">
        <v>44753121</v>
      </c>
      <c r="F25" s="131">
        <v>514237347</v>
      </c>
      <c r="G25" s="131">
        <v>297790848</v>
      </c>
    </row>
    <row r="26" spans="1:7" ht="31.5">
      <c r="A26" s="35" t="s">
        <v>138</v>
      </c>
      <c r="B26" s="39">
        <v>60</v>
      </c>
      <c r="C26" s="32" t="s">
        <v>7</v>
      </c>
      <c r="D26" s="87">
        <f>+D24-D25</f>
        <v>1156484953</v>
      </c>
      <c r="E26" s="34">
        <f>+E24-E25</f>
        <v>111707311</v>
      </c>
      <c r="F26" s="131">
        <f>+F24-F25</f>
        <v>2031504941</v>
      </c>
      <c r="G26" s="131">
        <f>+G24-G25</f>
        <v>768551036</v>
      </c>
    </row>
    <row r="27" spans="1:7" ht="15.75">
      <c r="A27" s="40" t="s">
        <v>174</v>
      </c>
      <c r="B27" s="41"/>
      <c r="C27" s="133"/>
      <c r="D27" s="134">
        <f>+D26/1028000</f>
        <v>1124.985362840467</v>
      </c>
      <c r="E27" s="42">
        <f>+E26/1028000</f>
        <v>108.66469941634242</v>
      </c>
      <c r="F27" s="135">
        <f>+F26/1028000</f>
        <v>1976.1721215953307</v>
      </c>
      <c r="G27" s="135">
        <f>+G26/1028000</f>
        <v>747.6177392996109</v>
      </c>
    </row>
    <row r="28" spans="3:7" ht="15">
      <c r="C28" s="136"/>
      <c r="D28" s="136"/>
      <c r="E28" s="116" t="s">
        <v>191</v>
      </c>
      <c r="F28" s="116"/>
      <c r="G28" s="116"/>
    </row>
    <row r="29" ht="15.75">
      <c r="A29" s="106" t="s">
        <v>197</v>
      </c>
    </row>
    <row r="31" spans="3:4" ht="15">
      <c r="C31" s="43"/>
      <c r="D31" s="43"/>
    </row>
  </sheetData>
  <sheetProtection/>
  <mergeCells count="9">
    <mergeCell ref="E28:G28"/>
    <mergeCell ref="A2:C2"/>
    <mergeCell ref="A5:G5"/>
    <mergeCell ref="A6:G6"/>
    <mergeCell ref="A8:A9"/>
    <mergeCell ref="B8:B9"/>
    <mergeCell ref="C8:C9"/>
    <mergeCell ref="D8:E8"/>
    <mergeCell ref="F8:G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8">
      <selection activeCell="F40" sqref="F40"/>
    </sheetView>
  </sheetViews>
  <sheetFormatPr defaultColWidth="8.88671875" defaultRowHeight="15"/>
  <cols>
    <col min="1" max="1" width="47.88671875" style="0" customWidth="1"/>
    <col min="2" max="2" width="5.10546875" style="0" customWidth="1"/>
    <col min="3" max="3" width="13.10546875" style="0" customWidth="1"/>
    <col min="4" max="4" width="13.5546875" style="0" customWidth="1"/>
    <col min="5" max="5" width="10.99609375" style="0" bestFit="1" customWidth="1"/>
    <col min="6" max="6" width="14.88671875" style="0" customWidth="1"/>
  </cols>
  <sheetData>
    <row r="1" spans="1:4" ht="17.25" customHeight="1">
      <c r="A1" s="44" t="s">
        <v>139</v>
      </c>
      <c r="B1" s="45"/>
      <c r="C1" s="120" t="s">
        <v>140</v>
      </c>
      <c r="D1" s="120"/>
    </row>
    <row r="2" spans="1:4" ht="17.25" customHeight="1">
      <c r="A2" s="46" t="s">
        <v>141</v>
      </c>
      <c r="B2" s="119"/>
      <c r="C2" s="121" t="s">
        <v>142</v>
      </c>
      <c r="D2" s="121"/>
    </row>
    <row r="3" spans="1:4" ht="17.25" customHeight="1">
      <c r="A3" s="47"/>
      <c r="B3" s="119"/>
      <c r="C3" s="121" t="s">
        <v>143</v>
      </c>
      <c r="D3" s="121"/>
    </row>
    <row r="4" spans="1:4" ht="20.25">
      <c r="A4" s="122" t="s">
        <v>144</v>
      </c>
      <c r="B4" s="122"/>
      <c r="C4" s="122"/>
      <c r="D4" s="122"/>
    </row>
    <row r="5" spans="1:4" ht="15">
      <c r="A5" s="117" t="s">
        <v>145</v>
      </c>
      <c r="B5" s="117"/>
      <c r="C5" s="117"/>
      <c r="D5" s="117"/>
    </row>
    <row r="6" spans="1:4" ht="15">
      <c r="A6" s="117" t="s">
        <v>180</v>
      </c>
      <c r="B6" s="117"/>
      <c r="C6" s="117"/>
      <c r="D6" s="117"/>
    </row>
    <row r="7" spans="1:4" ht="15.75">
      <c r="A7" s="48"/>
      <c r="B7" s="49"/>
      <c r="C7" s="49"/>
      <c r="D7" s="67" t="s">
        <v>146</v>
      </c>
    </row>
    <row r="8" spans="1:4" ht="30">
      <c r="A8" s="50" t="s">
        <v>3</v>
      </c>
      <c r="B8" s="50" t="s">
        <v>4</v>
      </c>
      <c r="C8" s="51" t="s">
        <v>182</v>
      </c>
      <c r="D8" s="51" t="s">
        <v>181</v>
      </c>
    </row>
    <row r="9" spans="1:4" ht="15">
      <c r="A9" s="70">
        <v>1</v>
      </c>
      <c r="B9" s="70">
        <v>2</v>
      </c>
      <c r="C9" s="70">
        <v>3</v>
      </c>
      <c r="D9" s="70">
        <v>4</v>
      </c>
    </row>
    <row r="10" spans="1:4" ht="21" customHeight="1">
      <c r="A10" s="52" t="s">
        <v>147</v>
      </c>
      <c r="B10" s="71"/>
      <c r="C10" s="71"/>
      <c r="D10" s="72"/>
    </row>
    <row r="11" spans="1:6" ht="21.75" customHeight="1">
      <c r="A11" s="54" t="s">
        <v>175</v>
      </c>
      <c r="B11" s="73">
        <v>1</v>
      </c>
      <c r="C11" s="74">
        <v>11600058479</v>
      </c>
      <c r="D11" s="53">
        <v>6727216687</v>
      </c>
      <c r="F11" s="95"/>
    </row>
    <row r="12" spans="1:4" ht="21" customHeight="1">
      <c r="A12" s="54" t="s">
        <v>148</v>
      </c>
      <c r="B12" s="73">
        <v>2</v>
      </c>
      <c r="C12" s="74">
        <v>-973151468</v>
      </c>
      <c r="D12" s="55">
        <v>-595433033</v>
      </c>
    </row>
    <row r="13" spans="1:6" ht="18.75" customHeight="1">
      <c r="A13" s="54" t="s">
        <v>149</v>
      </c>
      <c r="B13" s="73">
        <v>3</v>
      </c>
      <c r="C13" s="74">
        <v>-3618430993</v>
      </c>
      <c r="D13" s="55">
        <v>-2267871270</v>
      </c>
      <c r="F13" s="22"/>
    </row>
    <row r="14" spans="1:6" ht="17.25" customHeight="1">
      <c r="A14" s="54" t="s">
        <v>150</v>
      </c>
      <c r="B14" s="73">
        <v>4</v>
      </c>
      <c r="C14" s="74">
        <f>-61654366-2006400</f>
        <v>-63660766</v>
      </c>
      <c r="D14" s="55">
        <v>-3333333</v>
      </c>
      <c r="F14" s="95"/>
    </row>
    <row r="15" spans="1:4" ht="21.75" customHeight="1">
      <c r="A15" s="54" t="s">
        <v>151</v>
      </c>
      <c r="B15" s="73">
        <v>5</v>
      </c>
      <c r="C15" s="74">
        <v>-10198623</v>
      </c>
      <c r="D15" s="55"/>
    </row>
    <row r="16" spans="1:6" ht="18.75" customHeight="1">
      <c r="A16" s="54" t="s">
        <v>152</v>
      </c>
      <c r="B16" s="73">
        <v>6</v>
      </c>
      <c r="C16" s="74">
        <f>503155000+889510000+5000000</f>
        <v>1397665000</v>
      </c>
      <c r="D16" s="55">
        <v>1687793970</v>
      </c>
      <c r="F16" s="22"/>
    </row>
    <row r="17" spans="1:4" ht="19.5" customHeight="1">
      <c r="A17" s="54" t="s">
        <v>153</v>
      </c>
      <c r="B17" s="73">
        <v>7</v>
      </c>
      <c r="C17" s="74">
        <v>-5587216677</v>
      </c>
      <c r="D17" s="55">
        <v>-3174543341</v>
      </c>
    </row>
    <row r="18" spans="1:6" ht="21.75" customHeight="1">
      <c r="A18" s="56" t="s">
        <v>154</v>
      </c>
      <c r="B18" s="75">
        <v>20</v>
      </c>
      <c r="C18" s="78">
        <f>SUM(C11:C17)</f>
        <v>2745064952</v>
      </c>
      <c r="D18" s="57">
        <f>SUM(D11:D17)</f>
        <v>2373829680</v>
      </c>
      <c r="F18" s="97"/>
    </row>
    <row r="19" spans="1:6" ht="18" customHeight="1">
      <c r="A19" s="58" t="s">
        <v>155</v>
      </c>
      <c r="B19" s="73"/>
      <c r="C19" s="74"/>
      <c r="D19" s="59"/>
      <c r="F19" s="22"/>
    </row>
    <row r="20" spans="1:4" ht="21" customHeight="1">
      <c r="A20" s="54" t="s">
        <v>156</v>
      </c>
      <c r="B20" s="73">
        <v>21</v>
      </c>
      <c r="C20" s="74"/>
      <c r="D20" s="55"/>
    </row>
    <row r="21" spans="1:6" ht="21.75" customHeight="1">
      <c r="A21" s="54" t="s">
        <v>157</v>
      </c>
      <c r="B21" s="73">
        <v>22</v>
      </c>
      <c r="C21" s="74"/>
      <c r="D21" s="53">
        <v>150000</v>
      </c>
      <c r="F21" s="97"/>
    </row>
    <row r="22" spans="1:4" ht="19.5" customHeight="1">
      <c r="A22" s="54" t="s">
        <v>158</v>
      </c>
      <c r="B22" s="73">
        <v>26</v>
      </c>
      <c r="C22" s="74"/>
      <c r="D22" s="53"/>
    </row>
    <row r="23" spans="1:6" ht="20.25" customHeight="1">
      <c r="A23" s="54" t="s">
        <v>159</v>
      </c>
      <c r="B23" s="73">
        <v>27</v>
      </c>
      <c r="C23" s="74">
        <v>1589688</v>
      </c>
      <c r="D23" s="53"/>
      <c r="F23" s="97"/>
    </row>
    <row r="24" spans="1:4" ht="18" customHeight="1">
      <c r="A24" s="56" t="s">
        <v>160</v>
      </c>
      <c r="B24" s="75">
        <v>30</v>
      </c>
      <c r="C24" s="78">
        <f>SUM(C20:C23)</f>
        <v>1589688</v>
      </c>
      <c r="D24" s="57">
        <f>SUM(D20:D23)</f>
        <v>150000</v>
      </c>
    </row>
    <row r="25" spans="1:4" ht="16.5" customHeight="1">
      <c r="A25" s="58" t="s">
        <v>161</v>
      </c>
      <c r="B25" s="73"/>
      <c r="C25" s="74"/>
      <c r="D25" s="53"/>
    </row>
    <row r="26" spans="1:4" ht="17.25" customHeight="1">
      <c r="A26" s="54" t="s">
        <v>162</v>
      </c>
      <c r="B26" s="73">
        <v>31</v>
      </c>
      <c r="C26" s="74"/>
      <c r="D26" s="53"/>
    </row>
    <row r="27" spans="1:4" ht="30" customHeight="1">
      <c r="A27" s="60" t="s">
        <v>163</v>
      </c>
      <c r="B27" s="73">
        <v>32</v>
      </c>
      <c r="C27" s="74"/>
      <c r="D27" s="53"/>
    </row>
    <row r="28" spans="1:4" ht="18" customHeight="1">
      <c r="A28" s="54" t="s">
        <v>164</v>
      </c>
      <c r="B28" s="73">
        <v>33</v>
      </c>
      <c r="C28" s="74"/>
      <c r="D28" s="53"/>
    </row>
    <row r="29" spans="1:4" ht="15" customHeight="1">
      <c r="A29" s="54" t="s">
        <v>165</v>
      </c>
      <c r="B29" s="73">
        <v>34</v>
      </c>
      <c r="C29" s="74">
        <v>-422400000</v>
      </c>
      <c r="D29" s="55">
        <v>-1300000000</v>
      </c>
    </row>
    <row r="30" spans="1:4" ht="18.75" customHeight="1">
      <c r="A30" s="54" t="s">
        <v>166</v>
      </c>
      <c r="B30" s="73">
        <v>35</v>
      </c>
      <c r="C30" s="74"/>
      <c r="D30" s="53"/>
    </row>
    <row r="31" spans="1:4" ht="17.25" customHeight="1">
      <c r="A31" s="54" t="s">
        <v>167</v>
      </c>
      <c r="B31" s="73">
        <v>36</v>
      </c>
      <c r="C31" s="74">
        <v>-993745000</v>
      </c>
      <c r="D31" s="55">
        <v>-805396280</v>
      </c>
    </row>
    <row r="32" spans="1:4" ht="19.5" customHeight="1">
      <c r="A32" s="56" t="s">
        <v>168</v>
      </c>
      <c r="B32" s="75">
        <v>40</v>
      </c>
      <c r="C32" s="76">
        <f>SUM(C26:C31)</f>
        <v>-1416145000</v>
      </c>
      <c r="D32" s="57">
        <f>SUM(D26:D31)</f>
        <v>-2105396280</v>
      </c>
    </row>
    <row r="33" spans="1:4" ht="17.25" customHeight="1">
      <c r="A33" s="58" t="s">
        <v>169</v>
      </c>
      <c r="B33" s="77">
        <v>50</v>
      </c>
      <c r="C33" s="78">
        <f>+C18+C24+C32</f>
        <v>1330509640</v>
      </c>
      <c r="D33" s="57">
        <f>+D18+D24+D32</f>
        <v>268583400</v>
      </c>
    </row>
    <row r="34" spans="1:4" ht="21" customHeight="1">
      <c r="A34" s="58" t="s">
        <v>170</v>
      </c>
      <c r="B34" s="77">
        <v>60</v>
      </c>
      <c r="C34" s="78">
        <v>1169696203</v>
      </c>
      <c r="D34" s="59">
        <v>994793818</v>
      </c>
    </row>
    <row r="35" spans="1:6" ht="20.25" customHeight="1">
      <c r="A35" s="61" t="s">
        <v>171</v>
      </c>
      <c r="B35" s="79">
        <v>70</v>
      </c>
      <c r="C35" s="80">
        <f>+C33+C34</f>
        <v>2500205843</v>
      </c>
      <c r="D35" s="62">
        <f>+D33+D34</f>
        <v>1263377218</v>
      </c>
      <c r="F35" s="96"/>
    </row>
    <row r="36" spans="1:4" ht="15.75">
      <c r="A36" s="63"/>
      <c r="B36" s="64"/>
      <c r="C36" s="123" t="s">
        <v>189</v>
      </c>
      <c r="D36" s="123"/>
    </row>
    <row r="37" spans="1:6" ht="16.5">
      <c r="A37" s="118" t="s">
        <v>190</v>
      </c>
      <c r="B37" s="118"/>
      <c r="C37" s="118" t="s">
        <v>111</v>
      </c>
      <c r="D37" s="118"/>
      <c r="F37" s="22"/>
    </row>
    <row r="38" spans="1:4" ht="15">
      <c r="A38" s="65"/>
      <c r="B38" s="65"/>
      <c r="C38" s="65"/>
      <c r="D38" s="68"/>
    </row>
    <row r="39" ht="15">
      <c r="D39" s="66"/>
    </row>
    <row r="40" ht="15">
      <c r="C40" s="66"/>
    </row>
    <row r="41" ht="15">
      <c r="D41" s="66"/>
    </row>
    <row r="42" spans="3:4" ht="15">
      <c r="C42" s="69"/>
      <c r="D42" s="69"/>
    </row>
    <row r="43" spans="3:4" ht="15">
      <c r="C43" s="69"/>
      <c r="D43" s="69"/>
    </row>
    <row r="44" spans="3:4" ht="15">
      <c r="C44" s="69"/>
      <c r="D44" s="69"/>
    </row>
    <row r="45" spans="3:4" ht="15">
      <c r="C45" s="69"/>
      <c r="D45" s="69"/>
    </row>
    <row r="46" spans="3:4" ht="15">
      <c r="C46" s="69"/>
      <c r="D46" s="69"/>
    </row>
    <row r="47" spans="3:4" ht="15">
      <c r="C47" s="69"/>
      <c r="D47" s="69"/>
    </row>
    <row r="48" spans="3:4" ht="15">
      <c r="C48" s="69"/>
      <c r="D48" s="69"/>
    </row>
  </sheetData>
  <sheetProtection/>
  <mergeCells count="10">
    <mergeCell ref="A6:D6"/>
    <mergeCell ref="A37:B37"/>
    <mergeCell ref="B2:B3"/>
    <mergeCell ref="C1:D1"/>
    <mergeCell ref="C2:D2"/>
    <mergeCell ref="C3:D3"/>
    <mergeCell ref="A4:D4"/>
    <mergeCell ref="A5:D5"/>
    <mergeCell ref="C36:D36"/>
    <mergeCell ref="C37:D37"/>
  </mergeCells>
  <printOptions horizontalCentered="1"/>
  <pageMargins left="0.44" right="0.28" top="0.38" bottom="0.64" header="0.26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PBN</cp:lastModifiedBy>
  <cp:lastPrinted>2014-10-15T00:42:00Z</cp:lastPrinted>
  <dcterms:created xsi:type="dcterms:W3CDTF">2013-04-16T02:31:19Z</dcterms:created>
  <dcterms:modified xsi:type="dcterms:W3CDTF">2014-10-20T04:02:55Z</dcterms:modified>
  <cp:category/>
  <cp:version/>
  <cp:contentType/>
  <cp:contentStatus/>
</cp:coreProperties>
</file>